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2°Reporte.2022.11.02\"/>
    </mc:Choice>
  </mc:AlternateContent>
  <xr:revisionPtr revIDLastSave="0" documentId="13_ncr:1_{CE7B1050-BE16-492A-99FD-A8861EF12B0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2" l="1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L16" i="22"/>
  <c r="A18" i="22"/>
  <c r="C18" i="22"/>
  <c r="D18" i="22"/>
  <c r="L18" i="22"/>
  <c r="A19" i="22"/>
  <c r="C19" i="22"/>
  <c r="D19" i="22"/>
  <c r="E19" i="22"/>
  <c r="C14" i="22"/>
  <c r="D14" i="22"/>
  <c r="A14" i="22"/>
  <c r="B10" i="22"/>
  <c r="B39" i="22" s="1"/>
  <c r="L8" i="22"/>
  <c r="H8" i="22"/>
  <c r="E8" i="22"/>
  <c r="K30" i="22"/>
  <c r="G30" i="22"/>
  <c r="F30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8" i="22" l="1"/>
  <c r="I19" i="22"/>
  <c r="L19" i="22"/>
  <c r="I16" i="22"/>
  <c r="I14" i="22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30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<sst xmlns="http://schemas.openxmlformats.org/spreadsheetml/2006/main" count="207" uniqueCount="48">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</sst>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2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35</xdr:row>
      <xdr:rowOff>14012</xdr:rowOff>
    </xdr:from>
    <xdr:to>
      <xdr:col>3</xdr:col>
      <xdr:colOff>1208436</xdr:colOff>
      <xdr:row>35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32</v>
      </c>
      <c r="M8" s="35"/>
      <c r="N8" s="35"/>
    </row>
    <row r="10" spans="1:14" x14ac:dyDescent="0.25">
      <c r="A10" s="4" t="s">
        <v>46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0.85</v>
      </c>
    </row>
    <row r="15" spans="1:14" s="11" customFormat="1" ht="26.4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0.65</v>
      </c>
    </row>
    <row r="16" spans="1:14" s="11" customFormat="1" ht="26.4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0.32</v>
      </c>
    </row>
    <row r="17" spans="1:14" s="11" customFormat="1" ht="26.4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ref="J28" si="2">I28/E28</f>
        <v>3.7974683544303799E-2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38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zoomScale="85" zoomScaleNormal="85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>
        <f t="shared" ref="I14:I30" si="0">(E14-SUM(F14:G14))-K14</f>
        <v>0</v>
      </c>
      <c r="J14" s="10"/>
      <c r="K14" s="9">
        <v>0</v>
      </c>
      <c r="L14" s="10">
        <f t="shared" ref="L14:L19" si="1">K14/E14</f>
        <v>0</v>
      </c>
      <c r="M14" s="9">
        <v>90</v>
      </c>
      <c r="N14" s="15">
        <v>0.9</v>
      </c>
    </row>
    <row r="15" spans="1:14" s="11" customFormat="1" ht="26.4" x14ac:dyDescent="0.25">
      <c r="A15" s="21" t="s">
        <v>42</v>
      </c>
      <c r="B15" s="9" t="s">
        <v>36</v>
      </c>
      <c r="C15" s="9" t="s">
        <v>43</v>
      </c>
      <c r="D15" s="9" t="s">
        <v>33</v>
      </c>
      <c r="E15" s="9">
        <v>14</v>
      </c>
      <c r="F15" s="9">
        <v>11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66</v>
      </c>
      <c r="N15" s="15">
        <v>0.73</v>
      </c>
    </row>
    <row r="16" spans="1:14" s="11" customFormat="1" ht="26.4" x14ac:dyDescent="0.25">
      <c r="A16" s="21" t="str">
        <f>'1'!A15</f>
        <v>Logistica y Cadenas de Suministro</v>
      </c>
      <c r="B16" s="9" t="s">
        <v>47</v>
      </c>
      <c r="C16" s="9" t="str">
        <f>'1'!C15</f>
        <v>701-A</v>
      </c>
      <c r="D16" s="9" t="str">
        <f>'1'!D15</f>
        <v>IIND</v>
      </c>
      <c r="E16" s="9">
        <v>14</v>
      </c>
      <c r="F16" s="9">
        <v>11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66</v>
      </c>
      <c r="N16" s="15">
        <v>0.73</v>
      </c>
    </row>
    <row r="17" spans="1:14" s="11" customFormat="1" ht="26.4" x14ac:dyDescent="0.25">
      <c r="A17" s="21" t="s">
        <v>42</v>
      </c>
      <c r="B17" s="9" t="s">
        <v>36</v>
      </c>
      <c r="C17" s="9" t="s">
        <v>44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81</v>
      </c>
      <c r="N17" s="15">
        <v>0.79</v>
      </c>
    </row>
    <row r="18" spans="1:14" s="11" customFormat="1" ht="26.4" x14ac:dyDescent="0.25">
      <c r="A18" s="21" t="str">
        <f>'1'!A16</f>
        <v>Logistica y Cadenas de Suministro</v>
      </c>
      <c r="B18" s="9" t="s">
        <v>47</v>
      </c>
      <c r="C18" s="9" t="str">
        <f>'1'!C16</f>
        <v>701-B</v>
      </c>
      <c r="D18" s="9" t="str">
        <f>'1'!D16</f>
        <v>IIND</v>
      </c>
      <c r="E18" s="9"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0.79</v>
      </c>
    </row>
    <row r="19" spans="1:14" s="11" customFormat="1" ht="26.4" x14ac:dyDescent="0.25">
      <c r="A19" s="21" t="str">
        <f>'1'!A17</f>
        <v>Manufactura Sustentable</v>
      </c>
      <c r="B19" s="9" t="s">
        <v>36</v>
      </c>
      <c r="C19" s="9" t="str">
        <f>'1'!C17</f>
        <v>701-B</v>
      </c>
      <c r="D19" s="9" t="str">
        <f>'1'!D17</f>
        <v>IIND</v>
      </c>
      <c r="E19" s="9">
        <f>'1'!E17</f>
        <v>20</v>
      </c>
      <c r="F19" s="9">
        <v>20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80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118</v>
      </c>
      <c r="F30" s="17">
        <f>SUM(F14:F29)</f>
        <v>112</v>
      </c>
      <c r="G30" s="17">
        <f>SUM(G14:G29)</f>
        <v>0</v>
      </c>
      <c r="H30" s="18"/>
      <c r="I30" s="17">
        <f t="shared" si="0"/>
        <v>6</v>
      </c>
      <c r="J30" s="18"/>
      <c r="K30" s="17">
        <f>SUM(K14:K29)</f>
        <v>0</v>
      </c>
      <c r="L30" s="22"/>
      <c r="M30" s="17"/>
      <c r="N30" s="19"/>
    </row>
    <row r="32" spans="1:14" ht="120" customHeight="1" x14ac:dyDescent="0.25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5">
      <c r="A34" s="12"/>
    </row>
    <row r="35" spans="1:10" x14ac:dyDescent="0.25">
      <c r="B35" s="38" t="s">
        <v>27</v>
      </c>
      <c r="C35" s="38"/>
      <c r="D35" s="38"/>
      <c r="G35" s="23" t="s">
        <v>28</v>
      </c>
      <c r="H35" s="23"/>
      <c r="I35" s="23"/>
      <c r="J35" s="23"/>
    </row>
    <row r="36" spans="1:10" ht="62.25" customHeight="1" x14ac:dyDescent="0.25">
      <c r="B36" s="39"/>
      <c r="C36" s="39"/>
      <c r="D36" s="39"/>
      <c r="G36" s="42"/>
      <c r="H36" s="42"/>
      <c r="I36" s="42"/>
      <c r="J36" s="42"/>
    </row>
    <row r="37" spans="1:10" hidden="1" x14ac:dyDescent="0.25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5"/>
    <row r="39" spans="1:10" ht="45" customHeight="1" x14ac:dyDescent="0.25">
      <c r="B39" s="41" t="str">
        <f>B10</f>
        <v>MIA. PEDRO JACOME ONOFRE</v>
      </c>
      <c r="C39" s="41"/>
      <c r="D39" s="41"/>
      <c r="E39" s="13"/>
      <c r="F39" s="13"/>
      <c r="G39" s="43" t="s">
        <v>34</v>
      </c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F25" sqref="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1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21" t="str">
        <f>'1'!A15</f>
        <v>Logistica y Cadenas de Suministro</v>
      </c>
      <c r="B15" s="9" t="s">
        <v>36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8" sqref="A18:M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tr">
        <f>'1'!A14</f>
        <v>Metrologia y Normalización</v>
      </c>
      <c r="B14" s="9"/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1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21" t="str">
        <f>'1'!A15</f>
        <v>Logistica y Cadenas de Suministro</v>
      </c>
      <c r="B15" s="9"/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C24" sqref="C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v>4</v>
      </c>
      <c r="F8"/>
      <c r="G8" s="4" t="s">
        <v>6</v>
      </c>
      <c r="H8" s="20">
        <v>3</v>
      </c>
      <c r="I8" s="34" t="s">
        <v>7</v>
      </c>
      <c r="J8" s="34"/>
      <c r="K8" s="34"/>
      <c r="L8" s="35" t="str">
        <f>'1'!L8</f>
        <v>SEP22-ENE23</v>
      </c>
      <c r="M8" s="35"/>
      <c r="N8" s="35"/>
    </row>
    <row r="10" spans="1:14" x14ac:dyDescent="0.25">
      <c r="A10" s="4" t="s">
        <v>8</v>
      </c>
      <c r="B10" s="35" t="str">
        <f>'1'!B10</f>
        <v>MIA. PEDRO JACOME ONOFRE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39</v>
      </c>
      <c r="C33" s="38"/>
      <c r="D33" s="38"/>
      <c r="G33" s="23" t="s">
        <v>38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MIA. PEDRO JACOME ONOFRE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2022-11-05T00:19:16Z</dcterms:modified>
  <cp:category/>
  <cp:contentStatus/>
</cp:coreProperties>
</file>