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°Reporte.2022.11.30\"/>
    </mc:Choice>
  </mc:AlternateContent>
  <xr:revisionPtr revIDLastSave="0" documentId="13_ncr:1_{FE63BE68-6B70-439A-AD3D-449737C7C27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2" l="1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8" i="22" l="1"/>
  <c r="I19" i="22"/>
  <c r="L19" i="22"/>
  <c r="I16" i="22"/>
  <c r="I14" i="22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<sst xmlns="http://schemas.openxmlformats.org/spreadsheetml/2006/main" count="209" uniqueCount="49">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</sst>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32</v>
      </c>
      <c r="M8" s="30"/>
      <c r="N8" s="30"/>
    </row>
    <row r="10" spans="1:14" x14ac:dyDescent="0.25">
      <c r="A10" s="4" t="s">
        <v>46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12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17</v>
      </c>
      <c r="G14" s="9"/>
      <c r="H14" s="10"/>
      <c r="I14" s="9">
        <f t="shared" ref="I14:I30" si="0">(E14-SUM(F14:G14))-K14</f>
        <v>3</v>
      </c>
      <c r="J14" s="10"/>
      <c r="K14" s="9">
        <v>0</v>
      </c>
      <c r="L14" s="10">
        <f t="shared" ref="L14:L19" si="1">K14/E14</f>
        <v>0</v>
      </c>
      <c r="M14" s="9">
        <v>83</v>
      </c>
      <c r="N14" s="15">
        <v>0.85</v>
      </c>
    </row>
    <row r="15" spans="1:14" s="11" customFormat="1" ht="26.4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66</v>
      </c>
      <c r="N15" s="15">
        <v>0.73</v>
      </c>
    </row>
    <row r="16" spans="1:14" s="11" customFormat="1" ht="26.4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66</v>
      </c>
      <c r="N16" s="15">
        <v>0.73</v>
      </c>
    </row>
    <row r="17" spans="1:14" s="11" customFormat="1" ht="26.4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26.4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0.79</v>
      </c>
    </row>
    <row r="19" spans="1:14" s="11" customFormat="1" ht="26.4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v>35</v>
      </c>
      <c r="F19" s="9">
        <v>35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133</v>
      </c>
      <c r="F30" s="17">
        <f>SUM(F14:F29)</f>
        <v>124</v>
      </c>
      <c r="G30" s="17">
        <f>SUM(G14:G29)</f>
        <v>0</v>
      </c>
      <c r="H30" s="18"/>
      <c r="I30" s="17">
        <f t="shared" si="0"/>
        <v>9</v>
      </c>
      <c r="J30" s="18"/>
      <c r="K30" s="17">
        <f>SUM(K14:K29)</f>
        <v>0</v>
      </c>
      <c r="L30" s="22"/>
      <c r="M30" s="17">
        <v>76</v>
      </c>
      <c r="N30" s="19">
        <v>0.78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x14ac:dyDescent="0.25">
      <c r="B35" s="27" t="s">
        <v>27</v>
      </c>
      <c r="C35" s="27"/>
      <c r="D35" s="27"/>
      <c r="G35" s="28" t="s">
        <v>28</v>
      </c>
      <c r="H35" s="28"/>
      <c r="I35" s="28"/>
      <c r="J35" s="28"/>
    </row>
    <row r="36" spans="1:10" ht="62.25" customHeight="1" x14ac:dyDescent="0.25">
      <c r="B36" s="29"/>
      <c r="C36" s="29"/>
      <c r="D36" s="29"/>
      <c r="G36" s="43"/>
      <c r="H36" s="43"/>
      <c r="I36" s="43"/>
      <c r="J36" s="43"/>
    </row>
    <row r="37" spans="1:10" hidden="1" x14ac:dyDescent="0.25">
      <c r="A37" s="23" t="e">
        <v>#REF!</v>
      </c>
      <c r="B37" s="23"/>
      <c r="C37" s="6"/>
      <c r="E37" s="23"/>
      <c r="F37" s="23"/>
      <c r="G37" s="23"/>
      <c r="H37" s="23"/>
    </row>
    <row r="38" spans="1:10" hidden="1" x14ac:dyDescent="0.25"/>
    <row r="39" spans="1:10" ht="45" customHeight="1" x14ac:dyDescent="0.25">
      <c r="B39" s="24" t="str">
        <f>B10</f>
        <v>MIA. PEDRO JACOME ONOFRE</v>
      </c>
      <c r="C39" s="24"/>
      <c r="D39" s="24"/>
      <c r="E39" s="13"/>
      <c r="F39" s="13"/>
      <c r="G39" s="42" t="s">
        <v>34</v>
      </c>
      <c r="H39" s="42"/>
      <c r="I39" s="42"/>
      <c r="J39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F20" sqref="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0.85</v>
      </c>
    </row>
    <row r="15" spans="1:14" s="11" customFormat="1" ht="26.4" x14ac:dyDescent="0.25">
      <c r="A15" s="21" t="str">
        <f>'1'!A15</f>
        <v>Logistica y Cadenas de Suministro</v>
      </c>
      <c r="B15" s="9" t="s">
        <v>48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0.9</v>
      </c>
    </row>
    <row r="16" spans="1:14" s="11" customFormat="1" ht="26.4" x14ac:dyDescent="0.25">
      <c r="A16" s="21" t="str">
        <f>'1'!A16</f>
        <v>Logistica y Cadenas de Suministro</v>
      </c>
      <c r="B16" s="9" t="s">
        <v>48</v>
      </c>
      <c r="C16" s="9" t="str">
        <f>'1'!C16</f>
        <v>701-B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0.8</v>
      </c>
    </row>
    <row r="17" spans="1:14" s="11" customFormat="1" ht="26.4" x14ac:dyDescent="0.25">
      <c r="A17" s="21" t="str">
        <f>'1'!A17</f>
        <v>Manufactura Sustentable</v>
      </c>
      <c r="B17" s="9" t="s">
        <v>47</v>
      </c>
      <c r="C17" s="9" t="str">
        <f>'1'!C17</f>
        <v>701-B</v>
      </c>
      <c r="D17" s="9" t="str">
        <f>'1'!D17</f>
        <v>IIND</v>
      </c>
      <c r="E17" s="9">
        <v>35</v>
      </c>
      <c r="F17" s="9">
        <v>35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90</v>
      </c>
      <c r="G28" s="17">
        <f>SUM(G14:G27)</f>
        <v>0</v>
      </c>
      <c r="H28" s="18">
        <v>0</v>
      </c>
      <c r="I28" s="17">
        <f t="shared" si="0"/>
        <v>4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81.75</v>
      </c>
      <c r="N28" s="19">
        <f>AVERAGE(N14:N27)</f>
        <v>0.78749999999999998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8" sqref="A18:M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21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0" t="str">
        <f>'1'!L8</f>
        <v>SEP22-ENE23</v>
      </c>
      <c r="M8" s="30"/>
      <c r="N8" s="30"/>
    </row>
    <row r="10" spans="1:14" x14ac:dyDescent="0.25">
      <c r="A10" s="4" t="s">
        <v>8</v>
      </c>
      <c r="B10" s="30" t="str">
        <f>'1'!B10</f>
        <v>MIA. PEDRO JACOME ONOFRE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39</v>
      </c>
      <c r="C33" s="27"/>
      <c r="D33" s="27"/>
      <c r="G33" s="28" t="s">
        <v>38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MIA. PEDRO JACOME ONOFRE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2022-12-01T20:16:25Z</dcterms:modified>
  <cp:category/>
  <cp:contentStatus/>
</cp:coreProperties>
</file>