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"/>
    </mc:Choice>
  </mc:AlternateContent>
  <xr:revisionPtr revIDLastSave="0" documentId="8_{C7B9D5E8-84F6-4D71-A6AB-CB938895FBA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3" l="1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L17" i="22"/>
  <c r="J17" i="22"/>
  <c r="H17" i="22"/>
  <c r="L16" i="22"/>
  <c r="J16" i="22"/>
  <c r="H16" i="22"/>
  <c r="L15" i="22"/>
  <c r="J15" i="22"/>
  <c r="L14" i="22"/>
  <c r="J14" i="22"/>
  <c r="K28" i="25"/>
  <c r="G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I17" i="24"/>
  <c r="I16" i="24"/>
  <c r="I15" i="24"/>
  <c r="B37" i="24"/>
  <c r="H8" i="24"/>
  <c r="N28" i="23"/>
  <c r="M28" i="23"/>
  <c r="K28" i="23"/>
  <c r="G28" i="23"/>
  <c r="F28" i="23"/>
  <c r="H28" i="23" s="1"/>
  <c r="I27" i="23"/>
  <c r="J27" i="23"/>
  <c r="I26" i="23"/>
  <c r="J26" i="23"/>
  <c r="I25" i="23"/>
  <c r="J25" i="23"/>
  <c r="I24" i="23"/>
  <c r="J24" i="23"/>
  <c r="I23" i="23"/>
  <c r="J23" i="23"/>
  <c r="I22" i="23"/>
  <c r="J22" i="23"/>
  <c r="I21" i="23"/>
  <c r="J21" i="23"/>
  <c r="I20" i="23"/>
  <c r="J20" i="23"/>
  <c r="I19" i="23"/>
  <c r="J19" i="23"/>
  <c r="I18" i="23"/>
  <c r="J18" i="23"/>
  <c r="I17" i="23"/>
  <c r="I16" i="23"/>
  <c r="I15" i="23"/>
  <c r="I14" i="23"/>
  <c r="B37" i="23"/>
  <c r="H8" i="23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/>
  <c r="A26" i="22"/>
  <c r="C26" i="22"/>
  <c r="D26" i="22"/>
  <c r="E26" i="22"/>
  <c r="L26" i="22"/>
  <c r="A27" i="22"/>
  <c r="C27" i="22"/>
  <c r="D27" i="22"/>
  <c r="E27" i="22"/>
  <c r="L27" i="22"/>
  <c r="B37" i="22"/>
  <c r="H8" i="22"/>
  <c r="N28" i="22"/>
  <c r="M28" i="22"/>
  <c r="K28" i="22"/>
  <c r="G28" i="22"/>
  <c r="F28" i="22"/>
  <c r="I27" i="22"/>
  <c r="J27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B37" i="10"/>
  <c r="N28" i="10"/>
  <c r="M28" i="10"/>
  <c r="K28" i="10"/>
  <c r="G28" i="10"/>
  <c r="F28" i="10"/>
  <c r="E28" i="10"/>
  <c r="L27" i="10"/>
  <c r="I27" i="10"/>
  <c r="J27" i="10"/>
  <c r="H27" i="10"/>
  <c r="L26" i="10"/>
  <c r="I26" i="10"/>
  <c r="J26" i="10"/>
  <c r="H26" i="10"/>
  <c r="L25" i="10"/>
  <c r="I25" i="10"/>
  <c r="J25" i="10"/>
  <c r="H25" i="10"/>
  <c r="L24" i="10"/>
  <c r="I24" i="10"/>
  <c r="J24" i="10"/>
  <c r="H24" i="10"/>
  <c r="L23" i="10"/>
  <c r="I23" i="10"/>
  <c r="J23" i="10"/>
  <c r="H23" i="10"/>
  <c r="L22" i="10"/>
  <c r="I22" i="10"/>
  <c r="J22" i="10"/>
  <c r="H22" i="10"/>
  <c r="L21" i="10"/>
  <c r="I21" i="10"/>
  <c r="J21" i="10"/>
  <c r="H21" i="10"/>
  <c r="L20" i="10"/>
  <c r="I20" i="10"/>
  <c r="J20" i="10"/>
  <c r="H20" i="10"/>
  <c r="L19" i="10"/>
  <c r="I19" i="10"/>
  <c r="J19" i="10"/>
  <c r="H19" i="10"/>
  <c r="L18" i="10"/>
  <c r="I18" i="10"/>
  <c r="J18" i="10"/>
  <c r="H18" i="10"/>
  <c r="L17" i="10"/>
  <c r="I17" i="10"/>
  <c r="J17" i="10"/>
  <c r="H17" i="10"/>
  <c r="L16" i="10"/>
  <c r="I16" i="10"/>
  <c r="J16" i="10"/>
  <c r="H16" i="10"/>
  <c r="L15" i="10"/>
  <c r="I15" i="10"/>
  <c r="J15" i="10"/>
  <c r="H15" i="10"/>
  <c r="L14" i="10"/>
  <c r="I14" i="10"/>
  <c r="J14" i="10"/>
  <c r="H14" i="10"/>
  <c r="H2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I28" i="24" s="1"/>
  <c r="J28" i="24" s="1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H18" i="22"/>
  <c r="H22" i="22"/>
  <c r="H26" i="22"/>
  <c r="I18" i="22"/>
  <c r="J18" i="22"/>
  <c r="I22" i="22"/>
  <c r="J22" i="22"/>
  <c r="I26" i="22"/>
  <c r="J26" i="22"/>
  <c r="E28" i="22"/>
  <c r="I28" i="10"/>
  <c r="J28" i="10"/>
  <c r="H28" i="10"/>
  <c r="L28" i="10"/>
  <c r="J28" i="25"/>
  <c r="L28" i="25"/>
  <c r="H28" i="25"/>
  <c r="L28" i="24"/>
  <c r="L28" i="23"/>
  <c r="I28" i="22"/>
  <c r="J28" i="22"/>
  <c r="H28" i="22"/>
  <c r="L28" i="22"/>
  <c r="H28" i="24" l="1"/>
  <c r="I28" i="23"/>
  <c r="J28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F6F7EDBC-FEB4-4246-AEDB-863F4A46028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B8DF4103-7481-4183-9B57-3F76CE0C229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B5214371-1EC2-4F66-8045-9EBE47195E4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<sst xmlns="http://schemas.openxmlformats.org/spreadsheetml/2006/main" count="221" uniqueCount="46">
  <si>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</si>
  <si>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</si>
  <si>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</si>
  <si>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</si>
  <si>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</si>
  <si>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</si>
  <si>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</si>
  <si>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</si>
  <si>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</si>
  <si>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</si>
  <si>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</si>
  <si>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</si>
  <si>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</si>
  <si>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</si>
  <si>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</si>
  <si>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</si>
  <si>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</si>
  <si>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</si>
  <si>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</si>
  <si>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</si>
  <si>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</si>
  <si>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</si>
  <si>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</si>
  <si>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</si>
  <si>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</si>
  <si>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</si>
  <si>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</si>
  <si>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</si>
  <si>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</si>
  <si>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</si>
  <si>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</si>
  <si>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</si>
  <si>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>SEP2022-ENE2023</t>
  </si>
  <si>
    <t xml:space="preserve">M.C. SOLEDAD ESTHER MALDONADO BRAVO </t>
  </si>
  <si>
    <t xml:space="preserve">BIOQUÍMICA </t>
  </si>
  <si>
    <t>TOXICOLOGÍA AMBIENTAL</t>
  </si>
  <si>
    <t xml:space="preserve">POTABILIZACIÓN DEL AGUA </t>
  </si>
  <si>
    <t xml:space="preserve">REMEDIACIÓN DE SUELOS </t>
  </si>
  <si>
    <t xml:space="preserve">JESSICA ALEJANDRA REYES LARIOS </t>
  </si>
  <si>
    <t>306-A</t>
  </si>
  <si>
    <t>506-A</t>
  </si>
  <si>
    <t>706-A</t>
  </si>
  <si>
    <t>IAMB</t>
  </si>
  <si>
    <t xml:space="preserve">M.C. JESSICA ALEJANDRA REYES LARIOS </t>
  </si>
  <si>
    <t>M.C. SOLEDAD ESTHER MALDONADO BRAVO</t>
  </si>
  <si>
    <t>45,2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</si>
</sst>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1</v>
      </c>
      <c r="C8" s="3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9" t="s">
        <v>7</v>
      </c>
      <c r="J8" s="39"/>
      <c r="K8" s="39"/>
      <c r="L8" s="32" t="s">
        <v>32</v>
      </c>
      <c r="M8" s="32"/>
      <c r="N8" s="32"/>
    </row>
    <row r="10" spans="1:14" x14ac:dyDescent="0.2">
      <c r="A10" s="4" t="s">
        <v>9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2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34</v>
      </c>
      <c r="B14" s="9">
        <v>1</v>
      </c>
      <c r="C14" s="9" t="s">
        <v>39</v>
      </c>
      <c r="D14" s="9" t="s">
        <v>42</v>
      </c>
      <c r="E14" s="9">
        <v>33</v>
      </c>
      <c r="F14" s="9">
        <v>22</v>
      </c>
      <c r="G14" s="9"/>
      <c r="H14" s="10">
        <v>0.67</v>
      </c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>
        <v>50.3</v>
      </c>
      <c r="N14" s="15">
        <v>0.67</v>
      </c>
    </row>
    <row r="15" spans="1:14" s="11" customFormat="1" x14ac:dyDescent="0.2">
      <c r="A15" s="9" t="s">
        <v>35</v>
      </c>
      <c r="B15" s="9">
        <v>1</v>
      </c>
      <c r="C15" s="9" t="s">
        <v>40</v>
      </c>
      <c r="D15" s="9" t="s">
        <v>42</v>
      </c>
      <c r="E15" s="9">
        <v>15</v>
      </c>
      <c r="F15" s="9">
        <v>11</v>
      </c>
      <c r="G15" s="9"/>
      <c r="H15" s="10">
        <v>0.6</v>
      </c>
      <c r="I15" s="9"/>
      <c r="J15" s="10">
        <f t="shared" si="0"/>
        <v>0</v>
      </c>
      <c r="K15" s="9"/>
      <c r="L15" s="10">
        <f t="shared" si="1"/>
        <v>0</v>
      </c>
      <c r="M15" s="21">
        <v>0.4713</v>
      </c>
      <c r="N15" s="15">
        <v>0.6</v>
      </c>
    </row>
    <row r="16" spans="1:14" s="11" customFormat="1" x14ac:dyDescent="0.2">
      <c r="A16" s="9" t="s">
        <v>36</v>
      </c>
      <c r="B16" s="9">
        <v>0</v>
      </c>
      <c r="C16" s="9" t="s">
        <v>41</v>
      </c>
      <c r="D16" s="9" t="s">
        <v>42</v>
      </c>
      <c r="E16" s="9">
        <v>19</v>
      </c>
      <c r="F16" s="9">
        <v>0</v>
      </c>
      <c r="G16" s="9"/>
      <c r="H16" s="10">
        <f t="shared" ref="H16:H27" si="2">F16/E16</f>
        <v>0</v>
      </c>
      <c r="I16" s="9"/>
      <c r="J16" s="10">
        <f t="shared" si="0"/>
        <v>0</v>
      </c>
      <c r="K16" s="9"/>
      <c r="L16" s="10">
        <f t="shared" si="1"/>
        <v>0</v>
      </c>
      <c r="M16" s="22">
        <v>0</v>
      </c>
      <c r="N16" s="15">
        <v>0</v>
      </c>
    </row>
    <row r="17" spans="1:14" s="11" customFormat="1" x14ac:dyDescent="0.2">
      <c r="A17" s="9" t="s">
        <v>37</v>
      </c>
      <c r="B17" s="9">
        <v>0</v>
      </c>
      <c r="C17" s="9" t="s">
        <v>41</v>
      </c>
      <c r="D17" s="9" t="s">
        <v>42</v>
      </c>
      <c r="E17" s="9">
        <v>24</v>
      </c>
      <c r="F17" s="9">
        <v>0</v>
      </c>
      <c r="G17" s="9"/>
      <c r="H17" s="10">
        <f t="shared" si="2"/>
        <v>0</v>
      </c>
      <c r="I17" s="9"/>
      <c r="J17" s="10">
        <f t="shared" si="0"/>
        <v>0</v>
      </c>
      <c r="K17" s="9"/>
      <c r="L17" s="10">
        <f t="shared" si="1"/>
        <v>0</v>
      </c>
      <c r="M17" s="22">
        <v>0</v>
      </c>
      <c r="N17" s="15">
        <v>0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2"/>
        <v>#DIV/0!</v>
      </c>
      <c r="I18" s="9">
        <f t="shared" ref="I18:I27" si="3">(E18-SUM(F18:G18))-K18</f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/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 xml:space="preserve">M.C. SOLEDAD ESTHER MALDONADO BRAVO 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41.5703125" style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9" t="s">
        <v>7</v>
      </c>
      <c r="J8" s="39"/>
      <c r="K8" s="39"/>
      <c r="L8" s="32" t="s">
        <v>32</v>
      </c>
      <c r="M8" s="32"/>
      <c r="N8" s="32"/>
    </row>
    <row r="10" spans="1:14" x14ac:dyDescent="0.2">
      <c r="A10" s="4" t="s">
        <v>9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2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34</v>
      </c>
      <c r="B14" s="9">
        <v>2</v>
      </c>
      <c r="C14" s="9" t="s">
        <v>39</v>
      </c>
      <c r="D14" s="9" t="s">
        <v>42</v>
      </c>
      <c r="E14" s="9">
        <v>33</v>
      </c>
      <c r="F14" s="9">
        <v>15</v>
      </c>
      <c r="G14" s="9"/>
      <c r="H14" s="10">
        <v>0.45</v>
      </c>
      <c r="I14" s="9"/>
      <c r="J14" s="10">
        <f t="shared" ref="J14:J17" si="0">I14/E14</f>
        <v>0</v>
      </c>
      <c r="K14" s="9"/>
      <c r="L14" s="10">
        <f t="shared" ref="L14:L17" si="1">K14/E14</f>
        <v>0</v>
      </c>
      <c r="M14" s="23">
        <v>0.54010000000000002</v>
      </c>
      <c r="N14" s="15">
        <v>0.45</v>
      </c>
    </row>
    <row r="15" spans="1:14" s="11" customFormat="1" x14ac:dyDescent="0.2">
      <c r="A15" s="9" t="s">
        <v>35</v>
      </c>
      <c r="B15" s="9">
        <v>0</v>
      </c>
      <c r="C15" s="9" t="s">
        <v>40</v>
      </c>
      <c r="D15" s="9" t="s">
        <v>42</v>
      </c>
      <c r="E15" s="9">
        <v>15</v>
      </c>
      <c r="F15" s="9">
        <v>0</v>
      </c>
      <c r="G15" s="9"/>
      <c r="H15" s="10">
        <v>0</v>
      </c>
      <c r="I15" s="9"/>
      <c r="J15" s="10">
        <f t="shared" si="0"/>
        <v>0</v>
      </c>
      <c r="K15" s="9"/>
      <c r="L15" s="10">
        <f t="shared" si="1"/>
        <v>0</v>
      </c>
      <c r="M15" s="23">
        <v>0</v>
      </c>
      <c r="N15" s="15">
        <v>0</v>
      </c>
    </row>
    <row r="16" spans="1:14" s="11" customFormat="1" x14ac:dyDescent="0.2">
      <c r="A16" s="9" t="s">
        <v>36</v>
      </c>
      <c r="B16" s="9">
        <v>1</v>
      </c>
      <c r="C16" s="9" t="s">
        <v>41</v>
      </c>
      <c r="D16" s="9" t="s">
        <v>42</v>
      </c>
      <c r="E16" s="9">
        <v>19</v>
      </c>
      <c r="F16" s="9">
        <v>16</v>
      </c>
      <c r="G16" s="9"/>
      <c r="H16" s="10">
        <f t="shared" ref="H16:H17" si="2">F16/E16</f>
        <v>0.84210526315789469</v>
      </c>
      <c r="I16" s="9"/>
      <c r="J16" s="10">
        <f t="shared" si="0"/>
        <v>0</v>
      </c>
      <c r="K16" s="9"/>
      <c r="L16" s="10">
        <f t="shared" si="1"/>
        <v>0</v>
      </c>
      <c r="M16" s="23">
        <v>0.68469999999999998</v>
      </c>
      <c r="N16" s="15">
        <v>0.84</v>
      </c>
    </row>
    <row r="17" spans="1:14" s="11" customFormat="1" x14ac:dyDescent="0.2">
      <c r="A17" s="9" t="s">
        <v>37</v>
      </c>
      <c r="B17" s="9">
        <v>1</v>
      </c>
      <c r="C17" s="9" t="s">
        <v>41</v>
      </c>
      <c r="D17" s="9" t="s">
        <v>42</v>
      </c>
      <c r="E17" s="9">
        <v>24</v>
      </c>
      <c r="F17" s="9">
        <v>18</v>
      </c>
      <c r="G17" s="9"/>
      <c r="H17" s="10">
        <f t="shared" si="2"/>
        <v>0.75</v>
      </c>
      <c r="I17" s="9"/>
      <c r="J17" s="10">
        <f t="shared" si="0"/>
        <v>0</v>
      </c>
      <c r="K17" s="9"/>
      <c r="L17" s="10">
        <f t="shared" si="1"/>
        <v>0</v>
      </c>
      <c r="M17" s="23">
        <v>0.62450000000000006</v>
      </c>
      <c r="N17" s="15">
        <v>0.75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8" si="4">(E18-SUM(F18:G18))-K18</f>
        <v>0</v>
      </c>
      <c r="J18" s="10" t="e">
        <f t="shared" ref="J18:J28" si="5">I18/E18</f>
        <v>#DIV/0!</v>
      </c>
      <c r="K18" s="9"/>
      <c r="L18" s="10" t="e">
        <f t="shared" ref="L18:L28" si="6">K18/E18</f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10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>
        <f>SUM(F14:F27)</f>
        <v>49</v>
      </c>
      <c r="G28" s="17">
        <f>SUM(G14:G27)</f>
        <v>0</v>
      </c>
      <c r="H28" s="18">
        <f>SUM(F28:G28)/E28</f>
        <v>0.53846153846153844</v>
      </c>
      <c r="I28" s="17">
        <f t="shared" si="4"/>
        <v>42</v>
      </c>
      <c r="J28" s="18">
        <f t="shared" si="5"/>
        <v>0.46153846153846156</v>
      </c>
      <c r="K28" s="17">
        <f>SUM(K14:K27)</f>
        <v>0</v>
      </c>
      <c r="L28" s="18">
        <f t="shared" si="6"/>
        <v>0</v>
      </c>
      <c r="M28" s="17">
        <f>AVERAGE(M14:M27)</f>
        <v>0.46232500000000004</v>
      </c>
      <c r="N28" s="19">
        <f>AVERAGE(N14:N27)</f>
        <v>0.51</v>
      </c>
    </row>
    <row r="30" spans="1:14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 xml:space="preserve">M.C. SOLEDAD ESTHER MALDONADO BRAVO </v>
      </c>
      <c r="C37" s="25"/>
      <c r="D37" s="25"/>
      <c r="E37" s="13"/>
      <c r="F37" s="13"/>
      <c r="G37" s="25" t="s">
        <v>43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9" t="s">
        <v>7</v>
      </c>
      <c r="J8" s="39"/>
      <c r="K8" s="39"/>
      <c r="L8" s="32" t="s">
        <v>32</v>
      </c>
      <c r="M8" s="32"/>
      <c r="N8" s="32"/>
    </row>
    <row r="10" spans="1:14" x14ac:dyDescent="0.2">
      <c r="A10" s="4" t="s">
        <v>9</v>
      </c>
      <c r="B10" s="32" t="s">
        <v>44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2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34</v>
      </c>
      <c r="B14" s="9">
        <v>3</v>
      </c>
      <c r="C14" s="9" t="s">
        <v>39</v>
      </c>
      <c r="D14" s="9" t="s">
        <v>42</v>
      </c>
      <c r="E14" s="9">
        <v>33</v>
      </c>
      <c r="F14" s="9">
        <v>23</v>
      </c>
      <c r="G14" s="9"/>
      <c r="H14" s="10"/>
      <c r="I14" s="9">
        <f t="shared" ref="I14:I28" si="0">(E14-SUM(F14:G14))-K14</f>
        <v>10</v>
      </c>
      <c r="J14" s="10"/>
      <c r="K14" s="9"/>
      <c r="L14" s="10">
        <f t="shared" ref="L14:L28" si="1">K14/E14</f>
        <v>0</v>
      </c>
      <c r="M14" s="23">
        <v>58.09</v>
      </c>
      <c r="N14" s="15">
        <v>0.7</v>
      </c>
    </row>
    <row r="15" spans="1:14" s="11" customFormat="1" x14ac:dyDescent="0.2">
      <c r="A15" s="9" t="s">
        <v>35</v>
      </c>
      <c r="B15" s="9">
        <v>2</v>
      </c>
      <c r="C15" s="9" t="s">
        <v>40</v>
      </c>
      <c r="D15" s="9" t="s">
        <v>42</v>
      </c>
      <c r="E15" s="9">
        <v>15</v>
      </c>
      <c r="F15" s="9">
        <v>9</v>
      </c>
      <c r="G15" s="9"/>
      <c r="H15" s="10"/>
      <c r="I15" s="9">
        <f t="shared" si="0"/>
        <v>6</v>
      </c>
      <c r="J15" s="10"/>
      <c r="K15" s="9"/>
      <c r="L15" s="10">
        <f t="shared" si="1"/>
        <v>0</v>
      </c>
      <c r="M15" s="9">
        <v>44.93</v>
      </c>
      <c r="N15" s="15">
        <v>0.6</v>
      </c>
    </row>
    <row r="16" spans="1:14" s="11" customFormat="1" x14ac:dyDescent="0.2">
      <c r="A16" s="9" t="s">
        <v>36</v>
      </c>
      <c r="B16" s="9">
        <v>2</v>
      </c>
      <c r="C16" s="9" t="s">
        <v>41</v>
      </c>
      <c r="D16" s="9" t="s">
        <v>42</v>
      </c>
      <c r="E16" s="9">
        <v>19</v>
      </c>
      <c r="F16" s="9">
        <v>14</v>
      </c>
      <c r="G16" s="9"/>
      <c r="H16" s="10"/>
      <c r="I16" s="9">
        <f t="shared" si="0"/>
        <v>5</v>
      </c>
      <c r="J16" s="10"/>
      <c r="K16" s="9"/>
      <c r="L16" s="10">
        <f t="shared" si="1"/>
        <v>0</v>
      </c>
      <c r="M16" s="9">
        <v>62.84</v>
      </c>
      <c r="N16" s="15">
        <v>0.74</v>
      </c>
    </row>
    <row r="17" spans="1:14" s="11" customFormat="1" x14ac:dyDescent="0.2">
      <c r="A17" s="9" t="s">
        <v>37</v>
      </c>
      <c r="B17" s="9">
        <v>2</v>
      </c>
      <c r="C17" s="9" t="s">
        <v>41</v>
      </c>
      <c r="D17" s="9" t="s">
        <v>42</v>
      </c>
      <c r="E17" s="9">
        <v>24</v>
      </c>
      <c r="F17" s="9">
        <v>18</v>
      </c>
      <c r="G17" s="9"/>
      <c r="H17" s="10"/>
      <c r="I17" s="9">
        <f t="shared" si="0"/>
        <v>6</v>
      </c>
      <c r="J17" s="10"/>
      <c r="K17" s="9"/>
      <c r="L17" s="10">
        <f t="shared" si="1"/>
        <v>0</v>
      </c>
      <c r="M17" s="9">
        <v>65.790000000000006</v>
      </c>
      <c r="N17" s="15">
        <v>0.75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>
        <f>SUM(F14:F27)</f>
        <v>64</v>
      </c>
      <c r="G28" s="17">
        <f>SUM(G14:G27)</f>
        <v>0</v>
      </c>
      <c r="H28" s="18">
        <f>SUM(F28:G28)/E28</f>
        <v>0.70329670329670335</v>
      </c>
      <c r="I28" s="17">
        <f t="shared" si="0"/>
        <v>27</v>
      </c>
      <c r="J28" s="18">
        <f t="shared" si="3"/>
        <v>0.2967032967032967</v>
      </c>
      <c r="K28" s="17">
        <f>SUM(K14:K27)</f>
        <v>0</v>
      </c>
      <c r="L28" s="18">
        <f t="shared" si="1"/>
        <v>0</v>
      </c>
      <c r="M28" s="17">
        <f>AVERAGE(M14:M27)</f>
        <v>57.912500000000009</v>
      </c>
      <c r="N28" s="19">
        <f>AVERAGE(N14:N27)</f>
        <v>0.69750000000000001</v>
      </c>
    </row>
    <row r="30" spans="1:14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 SOLEDAD ESTHER MALDONADO BRAVO</v>
      </c>
      <c r="C37" s="25"/>
      <c r="D37" s="25"/>
      <c r="E37" s="13"/>
      <c r="F37" s="13"/>
      <c r="G37" s="25" t="s">
        <v>43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P17" sqref="P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9" t="s">
        <v>7</v>
      </c>
      <c r="J8" s="39"/>
      <c r="K8" s="39"/>
      <c r="L8" s="32" t="s">
        <v>32</v>
      </c>
      <c r="M8" s="32"/>
      <c r="N8" s="32"/>
    </row>
    <row r="10" spans="1:14" x14ac:dyDescent="0.2">
      <c r="A10" s="4" t="s">
        <v>9</v>
      </c>
      <c r="B10" s="32" t="s">
        <v>44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2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34</v>
      </c>
      <c r="B14" s="9">
        <v>4</v>
      </c>
      <c r="C14" s="9" t="s">
        <v>39</v>
      </c>
      <c r="D14" s="9" t="s">
        <v>42</v>
      </c>
      <c r="E14" s="9">
        <v>34</v>
      </c>
      <c r="F14" s="9">
        <v>18</v>
      </c>
      <c r="G14" s="9"/>
      <c r="H14" s="10"/>
      <c r="I14" s="9">
        <v>16</v>
      </c>
      <c r="J14" s="10"/>
      <c r="K14" s="9"/>
      <c r="L14" s="10">
        <f t="shared" ref="L14:L28" si="0">K14/E14</f>
        <v>0</v>
      </c>
      <c r="M14" s="9">
        <v>40.47</v>
      </c>
      <c r="N14" s="15">
        <v>0.56000000000000005</v>
      </c>
    </row>
    <row r="15" spans="1:14" s="11" customFormat="1" ht="25.5" x14ac:dyDescent="0.2">
      <c r="A15" s="9" t="s">
        <v>35</v>
      </c>
      <c r="B15" s="9">
        <v>3</v>
      </c>
      <c r="C15" s="9" t="s">
        <v>40</v>
      </c>
      <c r="D15" s="9" t="s">
        <v>42</v>
      </c>
      <c r="E15" s="9">
        <v>15</v>
      </c>
      <c r="F15" s="9">
        <v>9</v>
      </c>
      <c r="G15" s="9"/>
      <c r="H15" s="10"/>
      <c r="I15" s="9">
        <f t="shared" ref="I15:I28" si="1">(E15-SUM(F15:G15))-K15</f>
        <v>6</v>
      </c>
      <c r="J15" s="10"/>
      <c r="K15" s="9"/>
      <c r="L15" s="10">
        <f t="shared" si="0"/>
        <v>0</v>
      </c>
      <c r="M15" s="9" t="s">
        <v>45</v>
      </c>
      <c r="N15" s="15">
        <v>0.6</v>
      </c>
    </row>
    <row r="16" spans="1:14" s="11" customFormat="1" ht="25.5" x14ac:dyDescent="0.2">
      <c r="A16" s="9" t="s">
        <v>36</v>
      </c>
      <c r="B16" s="9">
        <v>3</v>
      </c>
      <c r="C16" s="9" t="s">
        <v>41</v>
      </c>
      <c r="D16" s="9" t="s">
        <v>42</v>
      </c>
      <c r="E16" s="9">
        <v>19</v>
      </c>
      <c r="F16" s="9">
        <v>16</v>
      </c>
      <c r="G16" s="9"/>
      <c r="H16" s="10"/>
      <c r="I16" s="9">
        <f t="shared" si="1"/>
        <v>3</v>
      </c>
      <c r="J16" s="10"/>
      <c r="K16" s="9"/>
      <c r="L16" s="10">
        <f t="shared" si="0"/>
        <v>0</v>
      </c>
      <c r="M16" s="9">
        <v>68.31</v>
      </c>
      <c r="N16" s="15">
        <v>0.84</v>
      </c>
    </row>
    <row r="17" spans="1:14" s="11" customFormat="1" ht="25.5" x14ac:dyDescent="0.2">
      <c r="A17" s="9" t="s">
        <v>37</v>
      </c>
      <c r="B17" s="9">
        <v>3</v>
      </c>
      <c r="C17" s="9" t="s">
        <v>41</v>
      </c>
      <c r="D17" s="9" t="s">
        <v>42</v>
      </c>
      <c r="E17" s="9">
        <v>24</v>
      </c>
      <c r="F17" s="9">
        <v>20</v>
      </c>
      <c r="G17" s="9"/>
      <c r="H17" s="10"/>
      <c r="I17" s="9">
        <f t="shared" si="1"/>
        <v>4</v>
      </c>
      <c r="J17" s="10"/>
      <c r="K17" s="9"/>
      <c r="L17" s="10">
        <f t="shared" si="0"/>
        <v>0</v>
      </c>
      <c r="M17" s="9">
        <v>65.7</v>
      </c>
      <c r="N17" s="15">
        <v>0.83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2">F18/E18</f>
        <v>#DIV/0!</v>
      </c>
      <c r="I18" s="9">
        <f t="shared" si="1"/>
        <v>0</v>
      </c>
      <c r="J18" s="10" t="e">
        <f t="shared" ref="J18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2"/>
        <v>#DIV/0!</v>
      </c>
      <c r="I19" s="9">
        <f t="shared" si="1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1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92</v>
      </c>
      <c r="F28" s="17">
        <f>SUM(F14:F27)</f>
        <v>63</v>
      </c>
      <c r="G28" s="17">
        <f>SUM(G14:G27)</f>
        <v>0</v>
      </c>
      <c r="H28" s="18">
        <f>SUM(F28:G28)/E28</f>
        <v>0.68478260869565222</v>
      </c>
      <c r="I28" s="17">
        <f t="shared" si="1"/>
        <v>29</v>
      </c>
      <c r="J28" s="18">
        <f t="shared" si="3"/>
        <v>0.31521739130434784</v>
      </c>
      <c r="K28" s="17">
        <f>SUM(K14:K27)</f>
        <v>0</v>
      </c>
      <c r="L28" s="18">
        <f t="shared" si="0"/>
        <v>0</v>
      </c>
      <c r="M28" s="17">
        <f>AVERAGE(M14:M27)</f>
        <v>58.160000000000004</v>
      </c>
      <c r="N28" s="19">
        <f>AVERAGE(N14:N27)</f>
        <v>0.70750000000000002</v>
      </c>
    </row>
    <row r="30" spans="1:14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43" t="str">
        <f>B10</f>
        <v>M.C. SOLEDAD ESTHER MALDONADO BRAVO</v>
      </c>
      <c r="C37" s="43"/>
      <c r="D37" s="43"/>
      <c r="E37" s="13"/>
      <c r="F37" s="13"/>
      <c r="G37" s="43" t="s">
        <v>43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zoomScale="85" zoomScaleNormal="85" zoomScaleSheetLayoutView="100" workbookViewId="0">
      <selection activeCell="Q20" sqref="Q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4">
        <v>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7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 t="s">
        <v>4</v>
      </c>
      <c r="C8" s="32"/>
      <c r="D8" s="14" t="s">
        <v>5</v>
      </c>
      <c r="E8" s="5">
        <v>9</v>
      </c>
      <c r="G8" s="4" t="s">
        <v>6</v>
      </c>
      <c r="H8" s="5">
        <v>4</v>
      </c>
      <c r="I8" s="39" t="s">
        <v>7</v>
      </c>
      <c r="J8" s="39"/>
      <c r="K8" s="39"/>
      <c r="L8" s="32" t="s">
        <v>8</v>
      </c>
      <c r="M8" s="32"/>
      <c r="N8" s="32"/>
    </row>
    <row r="10" spans="1:17" x14ac:dyDescent="0.2">
      <c r="A10" s="4" t="s">
        <v>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10</v>
      </c>
      <c r="B12" s="37" t="s">
        <v>11</v>
      </c>
      <c r="C12" s="37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7" x14ac:dyDescent="0.2">
      <c r="A13" s="36"/>
      <c r="B13" s="38"/>
      <c r="C13" s="38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7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  <c r="Q14" s="11">
        <v>0</v>
      </c>
    </row>
    <row r="15" spans="1:17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3" t="s">
        <v>28</v>
      </c>
      <c r="C33" s="33"/>
      <c r="D33" s="33"/>
      <c r="G33" s="34" t="s">
        <v>29</v>
      </c>
      <c r="H33" s="34"/>
      <c r="I33" s="34"/>
      <c r="J33" s="34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>
        <f>B10</f>
        <v>0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2023-01-07T08:13:23Z</dcterms:modified>
  <cp:category/>
  <cp:contentStatus/>
</cp:coreProperties>
</file>