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REPORTE 4\"/>
    </mc:Choice>
  </mc:AlternateContent>
  <bookViews>
    <workbookView xWindow="0" yWindow="0" windowWidth="19320" windowHeight="823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3" l="1"/>
  <c r="I14" i="22"/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I20" i="24"/>
  <c r="I19" i="24"/>
  <c r="J19" i="24" s="1"/>
  <c r="D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D19" i="23"/>
  <c r="C19" i="23"/>
  <c r="A19" i="23"/>
  <c r="E18" i="23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L17" i="22"/>
  <c r="I17" i="22"/>
  <c r="L16" i="22"/>
  <c r="I16" i="22"/>
  <c r="I15" i="22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H14" i="24"/>
  <c r="H15" i="24"/>
  <c r="H16" i="24"/>
  <c r="H17" i="24"/>
  <c r="H18" i="24"/>
  <c r="H19" i="24"/>
  <c r="E28" i="24"/>
  <c r="L15" i="23"/>
  <c r="L16" i="23"/>
  <c r="L17" i="23"/>
  <c r="L18" i="23"/>
  <c r="L19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<sst xmlns="http://schemas.openxmlformats.org/spreadsheetml/2006/main" count="220" uniqueCount="49">
  <si>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</si>
  <si>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</si>
  <si>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</si>
  <si>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</si>
  <si>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</si>
  <si>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</si>
  <si>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</si>
  <si>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</si>
  <si>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</si>
  <si>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</si>
  <si>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</si>
  <si>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</si>
  <si>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</si>
  <si>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</si>
  <si>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</si>
  <si>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</si>
  <si>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</si>
  <si>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</si>
  <si>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</si>
  <si>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</si>
  <si>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</si>
  <si>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</si>
  <si>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</si>
  <si>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</si>
  <si>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</si>
  <si>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</si>
  <si>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</si>
  <si>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</si>
  <si>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</si>
  <si>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</si>
  <si>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</si>
  <si>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</si>
  <si>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</si>
  <si>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ME. MARTA GABRIELA LIMON OROZCO</t>
  </si>
  <si>
    <t>ESTADÍSTICA INFERENCIAL I</t>
  </si>
  <si>
    <t>CONTROL ESTADÍSTICO DE LA CALIDAD</t>
  </si>
  <si>
    <t>DIBUJO INDUSTRIAL</t>
  </si>
  <si>
    <t>ADMINISTRACIÓN DE PROYECTOS</t>
  </si>
  <si>
    <t>IIND</t>
  </si>
  <si>
    <t>301B</t>
  </si>
  <si>
    <t>501A</t>
  </si>
  <si>
    <t>501B</t>
  </si>
  <si>
    <t>101C</t>
  </si>
  <si>
    <t>SEPT22-ENE23</t>
  </si>
  <si>
    <t>T</t>
  </si>
  <si>
    <t>ME. MARTA GABIRELA LIMON OROZCO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</si>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</sst>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33</xdr:row>
      <xdr:rowOff>67235</xdr:rowOff>
    </xdr:from>
    <xdr:to>
      <xdr:col>3</xdr:col>
      <xdr:colOff>784411</xdr:colOff>
      <xdr:row>33</xdr:row>
      <xdr:rowOff>795617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8" y="7362264"/>
          <a:ext cx="773205" cy="7283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P18" sqref="P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21</v>
      </c>
      <c r="C14" s="9" t="s">
        <v>39</v>
      </c>
      <c r="D14" s="9" t="s">
        <v>38</v>
      </c>
      <c r="E14" s="9">
        <v>14</v>
      </c>
      <c r="F14" s="9">
        <v>13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">
      <c r="A15" s="8" t="s">
        <v>35</v>
      </c>
      <c r="B15" s="9" t="s">
        <v>21</v>
      </c>
      <c r="C15" s="9" t="s">
        <v>40</v>
      </c>
      <c r="D15" s="9" t="s">
        <v>38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">
      <c r="A16" s="8" t="s">
        <v>35</v>
      </c>
      <c r="B16" s="9" t="s">
        <v>21</v>
      </c>
      <c r="C16" s="9" t="s">
        <v>41</v>
      </c>
      <c r="D16" s="9" t="s">
        <v>38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">
      <c r="A17" s="8" t="s">
        <v>36</v>
      </c>
      <c r="B17" s="9" t="s">
        <v>21</v>
      </c>
      <c r="C17" s="9" t="s">
        <v>42</v>
      </c>
      <c r="D17" s="9" t="s">
        <v>38</v>
      </c>
      <c r="E17" s="9">
        <v>32</v>
      </c>
      <c r="F17" s="9">
        <v>30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">
      <c r="A18" s="8" t="s">
        <v>37</v>
      </c>
      <c r="B18" s="9" t="s">
        <v>21</v>
      </c>
      <c r="C18" s="9" t="s">
        <v>40</v>
      </c>
      <c r="D18" s="9" t="s">
        <v>38</v>
      </c>
      <c r="E18" s="9"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">
      <c r="A19" s="8" t="s">
        <v>37</v>
      </c>
      <c r="B19" s="9" t="s">
        <v>21</v>
      </c>
      <c r="C19" s="9" t="s">
        <v>41</v>
      </c>
      <c r="D19" s="9" t="s">
        <v>38</v>
      </c>
      <c r="E19" s="9">
        <v>9</v>
      </c>
      <c r="F19" s="9">
        <v>9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113</v>
      </c>
      <c r="G28" s="17"/>
      <c r="H28" s="18"/>
      <c r="I28" s="17">
        <f t="shared" si="0"/>
        <v>6</v>
      </c>
      <c r="J28" s="18"/>
      <c r="K28" s="17">
        <v>0</v>
      </c>
      <c r="L28" s="18">
        <f t="shared" si="1"/>
        <v>0</v>
      </c>
      <c r="M28" s="17">
        <f>AVERAGE(M14:M27)</f>
        <v>85.666666666666671</v>
      </c>
      <c r="N28" s="19">
        <f>AVERAGE(N14:N27)</f>
        <v>0.76166666666666671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32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8" zoomScale="85" zoomScaleNormal="85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46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13</v>
      </c>
      <c r="G14" s="9"/>
      <c r="H14" s="10"/>
      <c r="I14" s="9">
        <f>(E14-SUM(F14:G14))-K14</f>
        <v>1</v>
      </c>
      <c r="J14" s="10"/>
      <c r="K14" s="9">
        <v>0</v>
      </c>
      <c r="L14" s="10">
        <f t="shared" ref="L14:L28" si="0">K14/E14</f>
        <v>0</v>
      </c>
      <c r="M14" s="9">
        <v>83</v>
      </c>
      <c r="N14" s="15">
        <v>0.64</v>
      </c>
    </row>
    <row r="15" spans="1:14" s="11" customFormat="1" x14ac:dyDescent="0.2">
      <c r="A15" s="9" t="str">
        <f>'1'!A15</f>
        <v>CONTROL ESTADÍSTICO DE LA CALIDAD</v>
      </c>
      <c r="B15" s="9" t="s">
        <v>46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23</v>
      </c>
      <c r="G15" s="9"/>
      <c r="H15" s="10"/>
      <c r="I15" s="9">
        <f t="shared" ref="I15:I28" si="1">(E15-SUM(F15:G15))-K15</f>
        <v>5</v>
      </c>
      <c r="J15" s="10"/>
      <c r="K15" s="9">
        <v>0</v>
      </c>
      <c r="L15" s="10">
        <f t="shared" si="0"/>
        <v>0</v>
      </c>
      <c r="M15" s="9">
        <v>78</v>
      </c>
      <c r="N15" s="15">
        <v>0.93</v>
      </c>
    </row>
    <row r="16" spans="1:14" s="11" customFormat="1" x14ac:dyDescent="0.2">
      <c r="A16" s="9" t="str">
        <f>'1'!A16</f>
        <v>CONTROL ESTADÍSTICO DE LA CALIDAD</v>
      </c>
      <c r="B16" s="9" t="s">
        <v>46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15</v>
      </c>
      <c r="G16" s="9"/>
      <c r="H16" s="10"/>
      <c r="I16" s="9">
        <f t="shared" si="1"/>
        <v>4</v>
      </c>
      <c r="J16" s="10"/>
      <c r="K16" s="9">
        <v>0</v>
      </c>
      <c r="L16" s="10">
        <f t="shared" si="0"/>
        <v>0</v>
      </c>
      <c r="M16" s="9">
        <v>67</v>
      </c>
      <c r="N16" s="15">
        <v>0.8</v>
      </c>
    </row>
    <row r="17" spans="1:14" s="11" customFormat="1" x14ac:dyDescent="0.2">
      <c r="A17" s="9" t="str">
        <f>'1'!A17</f>
        <v>DIBUJO INDUSTRIAL</v>
      </c>
      <c r="B17" s="9" t="s">
        <v>46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24</v>
      </c>
      <c r="G17" s="9"/>
      <c r="H17" s="10"/>
      <c r="I17" s="9">
        <f t="shared" si="1"/>
        <v>8</v>
      </c>
      <c r="J17" s="10"/>
      <c r="K17" s="9">
        <v>0</v>
      </c>
      <c r="L17" s="10">
        <f t="shared" si="0"/>
        <v>0</v>
      </c>
      <c r="M17" s="9">
        <v>64</v>
      </c>
      <c r="N17" s="15">
        <v>0.75</v>
      </c>
    </row>
    <row r="18" spans="1:14" s="11" customFormat="1" x14ac:dyDescent="0.2">
      <c r="A18" s="9" t="str">
        <f>'1'!A18</f>
        <v>ADMINISTRACIÓN DE PROYECTOS</v>
      </c>
      <c r="B18" s="9" t="s">
        <v>46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16</v>
      </c>
      <c r="G18" s="9"/>
      <c r="H18" s="10"/>
      <c r="I18" s="9">
        <f t="shared" si="1"/>
        <v>1</v>
      </c>
      <c r="J18" s="10"/>
      <c r="K18" s="9">
        <v>0</v>
      </c>
      <c r="L18" s="10">
        <f t="shared" si="0"/>
        <v>0</v>
      </c>
      <c r="M18" s="9">
        <v>87</v>
      </c>
      <c r="N18" s="15">
        <v>0.76</v>
      </c>
    </row>
    <row r="19" spans="1:14" s="11" customFormat="1" x14ac:dyDescent="0.2">
      <c r="A19" s="9" t="str">
        <f>'1'!A19</f>
        <v>ADMINISTRACIÓN DE PROYECTOS</v>
      </c>
      <c r="B19" s="9" t="s">
        <v>46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8</v>
      </c>
      <c r="G19" s="9"/>
      <c r="H19" s="10"/>
      <c r="I19" s="9">
        <f t="shared" si="1"/>
        <v>1</v>
      </c>
      <c r="J19" s="10"/>
      <c r="K19" s="9">
        <v>0</v>
      </c>
      <c r="L19" s="10">
        <f t="shared" si="0"/>
        <v>0</v>
      </c>
      <c r="M19" s="9">
        <v>78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99</v>
      </c>
      <c r="G28" s="17">
        <f>SUM(G14:G27)</f>
        <v>0</v>
      </c>
      <c r="H28" s="18">
        <f>SUM(F28:G28)/E28</f>
        <v>0.83193277310924374</v>
      </c>
      <c r="I28" s="17">
        <f t="shared" si="1"/>
        <v>20</v>
      </c>
      <c r="J28" s="18">
        <f t="shared" ref="J28" si="2">I28/E28</f>
        <v>0.16806722689075632</v>
      </c>
      <c r="K28" s="17">
        <f>SUM(K14:K27)</f>
        <v>0</v>
      </c>
      <c r="L28" s="18">
        <f t="shared" si="0"/>
        <v>0</v>
      </c>
      <c r="M28" s="17">
        <f>AVERAGE(M14:M27)</f>
        <v>76.166666666666671</v>
      </c>
      <c r="N28" s="19">
        <f>AVERAGE(N14:N27)</f>
        <v>0.79499999999999993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O34" sqref="O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47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13</v>
      </c>
      <c r="G14" s="9"/>
      <c r="H14" s="10"/>
      <c r="I14" s="9">
        <v>1</v>
      </c>
      <c r="J14" s="10"/>
      <c r="K14" s="9">
        <v>0</v>
      </c>
      <c r="L14" s="10">
        <f>K14/E14</f>
        <v>0</v>
      </c>
      <c r="M14" s="9">
        <v>84</v>
      </c>
      <c r="N14" s="15">
        <v>0.71</v>
      </c>
    </row>
    <row r="15" spans="1:14" s="11" customFormat="1" x14ac:dyDescent="0.2">
      <c r="A15" s="9" t="str">
        <f>'1'!A15</f>
        <v>CONTROL ESTADÍSTICO DE LA CALIDAD</v>
      </c>
      <c r="B15" s="9" t="s">
        <v>47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26</v>
      </c>
      <c r="G15" s="9"/>
      <c r="H15" s="10"/>
      <c r="I15" s="9">
        <f t="shared" ref="I15:I28" si="0">(E15-SUM(F15:G15))-K15</f>
        <v>2</v>
      </c>
      <c r="J15" s="10"/>
      <c r="K15" s="9">
        <v>0</v>
      </c>
      <c r="L15" s="10">
        <f t="shared" ref="L15:L28" si="1">K15/E15</f>
        <v>0</v>
      </c>
      <c r="M15" s="9">
        <v>87</v>
      </c>
      <c r="N15" s="15">
        <v>0.79</v>
      </c>
    </row>
    <row r="16" spans="1:14" s="11" customFormat="1" x14ac:dyDescent="0.2">
      <c r="A16" s="9" t="str">
        <f>'1'!A16</f>
        <v>CONTROL ESTADÍSTICO DE LA CALIDAD</v>
      </c>
      <c r="B16" s="9" t="s">
        <v>47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16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0.84</v>
      </c>
    </row>
    <row r="17" spans="1:14" s="11" customFormat="1" x14ac:dyDescent="0.2">
      <c r="A17" s="9" t="str">
        <f>'1'!A17</f>
        <v>DIBUJO INDUSTRIAL</v>
      </c>
      <c r="B17" s="9" t="s">
        <v>47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30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78</v>
      </c>
      <c r="N17" s="15">
        <v>0.88</v>
      </c>
    </row>
    <row r="18" spans="1:14" s="11" customFormat="1" x14ac:dyDescent="0.2">
      <c r="A18" s="9" t="str">
        <f>'1'!A18</f>
        <v>ADMINISTRACIÓN DE PROYECTOS</v>
      </c>
      <c r="B18" s="9"/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">
      <c r="A19" s="9" t="str">
        <f>'1'!A19</f>
        <v>ADMINISTRACIÓN DE PROYECTOS</v>
      </c>
      <c r="B19" s="9"/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0</v>
      </c>
      <c r="G19" s="9"/>
      <c r="H19" s="10"/>
      <c r="I19" s="9">
        <v>0</v>
      </c>
      <c r="J19" s="10"/>
      <c r="K19" s="9">
        <v>0</v>
      </c>
      <c r="L19" s="10">
        <f t="shared" si="1"/>
        <v>0</v>
      </c>
      <c r="M19" s="9">
        <v>0</v>
      </c>
      <c r="N19" s="15">
        <v>0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85</v>
      </c>
      <c r="G28" s="17">
        <f>SUM(G14:G27)</f>
        <v>0</v>
      </c>
      <c r="H28" s="18">
        <f>SUM(F28:G28)/E28</f>
        <v>0.7142857142857143</v>
      </c>
      <c r="I28" s="17">
        <f t="shared" si="0"/>
        <v>34</v>
      </c>
      <c r="J28" s="18">
        <f t="shared" ref="J28" si="2">I28/E28</f>
        <v>0.2857142857142857</v>
      </c>
      <c r="K28" s="17">
        <f>SUM(K14:K27)</f>
        <v>0</v>
      </c>
      <c r="L28" s="18">
        <f t="shared" si="1"/>
        <v>0</v>
      </c>
      <c r="M28" s="17">
        <f>AVERAGE(M14:M27)</f>
        <v>54</v>
      </c>
      <c r="N28" s="19">
        <f>AVERAGE(N14:N27)</f>
        <v>0.53666666666666663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P34" sqref="P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48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14</v>
      </c>
      <c r="G14" s="9"/>
      <c r="H14" s="10">
        <f t="shared" ref="H14:H19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78</v>
      </c>
      <c r="N14" s="15">
        <v>0.43</v>
      </c>
    </row>
    <row r="15" spans="1:14" s="11" customFormat="1" x14ac:dyDescent="0.2">
      <c r="A15" s="9" t="str">
        <f>'1'!A15</f>
        <v>CONTROL ESTADÍSTICO DE LA CALIDAD</v>
      </c>
      <c r="B15" s="9" t="s">
        <v>48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28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84</v>
      </c>
      <c r="N15" s="15">
        <v>0.79</v>
      </c>
    </row>
    <row r="16" spans="1:14" s="11" customFormat="1" x14ac:dyDescent="0.2">
      <c r="A16" s="9" t="str">
        <f>'1'!A16</f>
        <v>CONTROL ESTADÍSTICO DE LA CALIDAD</v>
      </c>
      <c r="B16" s="9" t="s">
        <v>48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19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87</v>
      </c>
      <c r="N16" s="15">
        <v>0.57999999999999996</v>
      </c>
    </row>
    <row r="17" spans="1:14" s="11" customFormat="1" x14ac:dyDescent="0.2">
      <c r="A17" s="9" t="str">
        <f>'1'!A17</f>
        <v>DIBUJO INDUSTRIAL</v>
      </c>
      <c r="B17" s="9" t="s">
        <v>48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25</v>
      </c>
      <c r="G17" s="9"/>
      <c r="H17" s="10">
        <f t="shared" si="0"/>
        <v>0.78125</v>
      </c>
      <c r="I17" s="9">
        <f t="shared" si="1"/>
        <v>7</v>
      </c>
      <c r="J17" s="10">
        <f t="shared" si="2"/>
        <v>0.21875</v>
      </c>
      <c r="K17" s="9"/>
      <c r="L17" s="10">
        <f t="shared" si="3"/>
        <v>0</v>
      </c>
      <c r="M17" s="9">
        <v>65</v>
      </c>
      <c r="N17" s="15">
        <v>0.78</v>
      </c>
    </row>
    <row r="18" spans="1:14" s="11" customFormat="1" x14ac:dyDescent="0.2">
      <c r="A18" s="9" t="str">
        <f>'1'!A18</f>
        <v>ADMINISTRACIÓN DE PROYECTOS</v>
      </c>
      <c r="B18" s="9" t="s">
        <v>47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17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94</v>
      </c>
      <c r="N18" s="15">
        <v>0.47</v>
      </c>
    </row>
    <row r="19" spans="1:14" s="11" customFormat="1" x14ac:dyDescent="0.2">
      <c r="A19" s="9" t="str">
        <f>'1'!A19</f>
        <v>ADMINISTRACIÓN DE PROYECTOS</v>
      </c>
      <c r="B19" s="9" t="s">
        <v>48</v>
      </c>
      <c r="C19" s="9" t="s">
        <v>40</v>
      </c>
      <c r="D19" s="9" t="str">
        <f>'1'!D19</f>
        <v>IIND</v>
      </c>
      <c r="E19" s="9">
        <v>17</v>
      </c>
      <c r="F19" s="9">
        <v>17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92</v>
      </c>
      <c r="N19" s="15">
        <v>0.41</v>
      </c>
    </row>
    <row r="20" spans="1:14" s="11" customFormat="1" x14ac:dyDescent="0.2">
      <c r="A20" s="9" t="s">
        <v>37</v>
      </c>
      <c r="B20" s="9" t="s">
        <v>47</v>
      </c>
      <c r="C20" s="9" t="s">
        <v>41</v>
      </c>
      <c r="D20" s="9" t="s">
        <v>38</v>
      </c>
      <c r="E20" s="9">
        <v>9</v>
      </c>
      <c r="F20" s="9">
        <v>8</v>
      </c>
      <c r="G20" s="9"/>
      <c r="H20" s="10">
        <v>0</v>
      </c>
      <c r="I20" s="9">
        <f t="shared" si="1"/>
        <v>1</v>
      </c>
      <c r="J20" s="10">
        <v>1</v>
      </c>
      <c r="K20" s="9"/>
      <c r="L20" s="10">
        <v>0</v>
      </c>
      <c r="M20" s="9">
        <v>84</v>
      </c>
      <c r="N20" s="15">
        <v>0.89</v>
      </c>
    </row>
    <row r="21" spans="1:14" s="11" customFormat="1" x14ac:dyDescent="0.2">
      <c r="A21" s="9" t="s">
        <v>37</v>
      </c>
      <c r="B21" s="9" t="s">
        <v>48</v>
      </c>
      <c r="C21" s="9" t="s">
        <v>41</v>
      </c>
      <c r="D21" s="9" t="s">
        <v>38</v>
      </c>
      <c r="E21" s="9">
        <v>9</v>
      </c>
      <c r="F21" s="9">
        <v>9</v>
      </c>
      <c r="G21" s="9"/>
      <c r="H21" s="10">
        <v>0</v>
      </c>
      <c r="I21" s="9">
        <f t="shared" si="1"/>
        <v>0</v>
      </c>
      <c r="J21" s="10">
        <v>1</v>
      </c>
      <c r="K21" s="9"/>
      <c r="L21" s="10">
        <v>0</v>
      </c>
      <c r="M21" s="9">
        <v>84</v>
      </c>
      <c r="N21" s="15">
        <v>0.89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137</v>
      </c>
      <c r="G28" s="17">
        <f>SUM(G14:G27)</f>
        <v>0</v>
      </c>
      <c r="H28" s="18">
        <f>SUM(F28:G28)/E28</f>
        <v>0.94482758620689655</v>
      </c>
      <c r="I28" s="17">
        <f t="shared" si="1"/>
        <v>8</v>
      </c>
      <c r="J28" s="18">
        <f t="shared" si="2"/>
        <v>5.5172413793103448E-2</v>
      </c>
      <c r="K28" s="17">
        <f>SUM(K14:K27)</f>
        <v>0</v>
      </c>
      <c r="L28" s="18">
        <f t="shared" si="3"/>
        <v>0</v>
      </c>
      <c r="M28" s="17">
        <f>AVERAGE(M14:M27)</f>
        <v>83.5</v>
      </c>
      <c r="N28" s="19">
        <f>AVERAGE(N14:N27)</f>
        <v>0.65499999999999992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44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 t="s">
        <v>44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 t="s">
        <v>44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 t="s">
        <v>44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 t="s">
        <v>44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 t="s">
        <v>44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2023-01-02T19:46:51Z</dcterms:modified>
  <cp:category/>
  <cp:contentStatus/>
</cp:coreProperties>
</file>