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SEMESTRE SEPTDIC2022\REPORTE FINAL\"/>
    </mc:Choice>
  </mc:AlternateContent>
  <bookViews>
    <workbookView xWindow="0" yWindow="0" windowWidth="19320" windowHeight="823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3" l="1"/>
  <c r="I14" i="22"/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D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D19" i="23"/>
  <c r="C19" i="23"/>
  <c r="A19" i="23"/>
  <c r="E18" i="23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I15" i="22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E28" i="25"/>
  <c r="L14" i="24"/>
  <c r="L15" i="24"/>
  <c r="L16" i="24"/>
  <c r="L17" i="24"/>
  <c r="L18" i="24"/>
  <c r="L19" i="24"/>
  <c r="E28" i="24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<sst xmlns="http://schemas.openxmlformats.org/spreadsheetml/2006/main" count="220" uniqueCount="49">
  <si>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</si>
  <si>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</si>
  <si>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</si>
  <si>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</si>
  <si>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</si>
  <si>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</si>
  <si>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</si>
  <si>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</si>
  <si>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</si>
  <si>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</si>
  <si>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</si>
  <si>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</si>
  <si>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</si>
  <si>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</si>
  <si>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</si>
  <si>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</si>
  <si>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</si>
  <si>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</si>
  <si>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</si>
  <si>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</si>
  <si>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</si>
  <si>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</si>
  <si>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</si>
  <si>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</si>
  <si>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</si>
  <si>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</si>
  <si>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</si>
  <si>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</si>
  <si>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</si>
  <si>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</si>
  <si>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</si>
  <si>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</si>
  <si>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</si>
  <si>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ME. MARTA GABRIELA LIMON OROZCO</t>
  </si>
  <si>
    <t>ESTADÍSTICA INFERENCIAL I</t>
  </si>
  <si>
    <t>CONTROL ESTADÍSTICO DE LA CALIDAD</t>
  </si>
  <si>
    <t>DIBUJO INDUSTRIAL</t>
  </si>
  <si>
    <t>ADMINISTRACIÓN DE PROYECTOS</t>
  </si>
  <si>
    <t>IIND</t>
  </si>
  <si>
    <t>301B</t>
  </si>
  <si>
    <t>501A</t>
  </si>
  <si>
    <t>501B</t>
  </si>
  <si>
    <t>101C</t>
  </si>
  <si>
    <t>SEPT22-ENE23</t>
  </si>
  <si>
    <t>T</t>
  </si>
  <si>
    <t>ME. MARTA GABIRELA LIMON OROZCO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</si>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</sst>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33</xdr:row>
      <xdr:rowOff>67235</xdr:rowOff>
    </xdr:from>
    <xdr:to>
      <xdr:col>3</xdr:col>
      <xdr:colOff>784411</xdr:colOff>
      <xdr:row>33</xdr:row>
      <xdr:rowOff>786092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8" y="7362264"/>
          <a:ext cx="773205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33618</xdr:rowOff>
    </xdr:from>
    <xdr:to>
      <xdr:col>3</xdr:col>
      <xdr:colOff>784410</xdr:colOff>
      <xdr:row>33</xdr:row>
      <xdr:rowOff>752475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328647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6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39</v>
      </c>
      <c r="D14" s="9" t="s">
        <v>38</v>
      </c>
      <c r="E14" s="9">
        <v>14</v>
      </c>
      <c r="F14" s="9">
        <v>13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0.64</v>
      </c>
    </row>
    <row r="15" spans="1:14" s="11" customFormat="1" x14ac:dyDescent="0.2">
      <c r="A15" s="8" t="s">
        <v>35</v>
      </c>
      <c r="B15" s="9" t="s">
        <v>21</v>
      </c>
      <c r="C15" s="9" t="s">
        <v>40</v>
      </c>
      <c r="D15" s="9" t="s">
        <v>38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0.82</v>
      </c>
    </row>
    <row r="16" spans="1:14" s="11" customFormat="1" x14ac:dyDescent="0.2">
      <c r="A16" s="8" t="s">
        <v>35</v>
      </c>
      <c r="B16" s="9" t="s">
        <v>21</v>
      </c>
      <c r="C16" s="9" t="s">
        <v>41</v>
      </c>
      <c r="D16" s="9" t="s">
        <v>38</v>
      </c>
      <c r="E16" s="9">
        <v>19</v>
      </c>
      <c r="F16" s="9">
        <v>17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79</v>
      </c>
      <c r="N16" s="15">
        <v>0.89</v>
      </c>
    </row>
    <row r="17" spans="1:14" s="11" customFormat="1" x14ac:dyDescent="0.2">
      <c r="A17" s="8" t="s">
        <v>36</v>
      </c>
      <c r="B17" s="9" t="s">
        <v>21</v>
      </c>
      <c r="C17" s="9" t="s">
        <v>42</v>
      </c>
      <c r="D17" s="9" t="s">
        <v>38</v>
      </c>
      <c r="E17" s="9"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x14ac:dyDescent="0.2">
      <c r="A18" s="8" t="s">
        <v>37</v>
      </c>
      <c r="B18" s="9" t="s">
        <v>21</v>
      </c>
      <c r="C18" s="9" t="s">
        <v>40</v>
      </c>
      <c r="D18" s="9" t="s">
        <v>38</v>
      </c>
      <c r="E18" s="9"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0.47</v>
      </c>
    </row>
    <row r="19" spans="1:14" s="11" customFormat="1" x14ac:dyDescent="0.2">
      <c r="A19" s="8" t="s">
        <v>37</v>
      </c>
      <c r="B19" s="9" t="s">
        <v>21</v>
      </c>
      <c r="C19" s="9" t="s">
        <v>41</v>
      </c>
      <c r="D19" s="9" t="s">
        <v>38</v>
      </c>
      <c r="E19" s="9">
        <v>9</v>
      </c>
      <c r="F19" s="9">
        <v>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0.88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113</v>
      </c>
      <c r="G28" s="17"/>
      <c r="H28" s="18"/>
      <c r="I28" s="17">
        <f t="shared" si="0"/>
        <v>6</v>
      </c>
      <c r="J28" s="18"/>
      <c r="K28" s="17">
        <v>0</v>
      </c>
      <c r="L28" s="18">
        <f t="shared" si="1"/>
        <v>0</v>
      </c>
      <c r="M28" s="17">
        <f>AVERAGE(M14:M27)</f>
        <v>85.666666666666671</v>
      </c>
      <c r="N28" s="19">
        <f>AVERAGE(N14:N27)</f>
        <v>0.76166666666666671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46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f>(E14-SUM(F14:G14))-K14</f>
        <v>1</v>
      </c>
      <c r="J14" s="10"/>
      <c r="K14" s="9">
        <v>0</v>
      </c>
      <c r="L14" s="10">
        <f t="shared" ref="L14:L28" si="0">K14/E14</f>
        <v>0</v>
      </c>
      <c r="M14" s="9">
        <v>83</v>
      </c>
      <c r="N14" s="15">
        <v>0.64</v>
      </c>
    </row>
    <row r="15" spans="1:14" s="11" customFormat="1" x14ac:dyDescent="0.2">
      <c r="A15" s="9" t="str">
        <f>'1'!A15</f>
        <v>CONTROL ESTADÍSTICO DE LA CALIDAD</v>
      </c>
      <c r="B15" s="9" t="s">
        <v>46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/>
      <c r="H15" s="10"/>
      <c r="I15" s="9">
        <f t="shared" ref="I15:I28" si="1">(E15-SUM(F15:G15))-K15</f>
        <v>5</v>
      </c>
      <c r="J15" s="10"/>
      <c r="K15" s="9">
        <v>0</v>
      </c>
      <c r="L15" s="10">
        <f t="shared" si="0"/>
        <v>0</v>
      </c>
      <c r="M15" s="9">
        <v>78</v>
      </c>
      <c r="N15" s="15">
        <v>0.93</v>
      </c>
    </row>
    <row r="16" spans="1:14" s="11" customFormat="1" x14ac:dyDescent="0.2">
      <c r="A16" s="9" t="str">
        <f>'1'!A16</f>
        <v>CONTROL ESTADÍSTICO DE LA CALIDAD</v>
      </c>
      <c r="B16" s="9" t="s">
        <v>46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15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9">
        <v>67</v>
      </c>
      <c r="N16" s="15">
        <v>0.8</v>
      </c>
    </row>
    <row r="17" spans="1:14" s="11" customFormat="1" x14ac:dyDescent="0.2">
      <c r="A17" s="9" t="str">
        <f>'1'!A17</f>
        <v>DIBUJO INDUSTRIAL</v>
      </c>
      <c r="B17" s="9" t="s">
        <v>46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24</v>
      </c>
      <c r="G17" s="9"/>
      <c r="H17" s="10"/>
      <c r="I17" s="9">
        <f t="shared" si="1"/>
        <v>8</v>
      </c>
      <c r="J17" s="10"/>
      <c r="K17" s="9">
        <v>0</v>
      </c>
      <c r="L17" s="10">
        <f t="shared" si="0"/>
        <v>0</v>
      </c>
      <c r="M17" s="9">
        <v>64</v>
      </c>
      <c r="N17" s="15">
        <v>0.75</v>
      </c>
    </row>
    <row r="18" spans="1:14" s="11" customFormat="1" x14ac:dyDescent="0.2">
      <c r="A18" s="9" t="str">
        <f>'1'!A18</f>
        <v>ADMINISTRACIÓN DE PROYECTOS</v>
      </c>
      <c r="B18" s="9" t="s">
        <v>46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/>
      <c r="H18" s="10"/>
      <c r="I18" s="9">
        <f t="shared" si="1"/>
        <v>1</v>
      </c>
      <c r="J18" s="10"/>
      <c r="K18" s="9">
        <v>0</v>
      </c>
      <c r="L18" s="10">
        <f t="shared" si="0"/>
        <v>0</v>
      </c>
      <c r="M18" s="9">
        <v>87</v>
      </c>
      <c r="N18" s="15">
        <v>0.76</v>
      </c>
    </row>
    <row r="19" spans="1:14" s="11" customFormat="1" x14ac:dyDescent="0.2">
      <c r="A19" s="9" t="str">
        <f>'1'!A19</f>
        <v>ADMINISTRACIÓN DE PROYECTOS</v>
      </c>
      <c r="B19" s="9" t="s">
        <v>46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/>
      <c r="H19" s="10"/>
      <c r="I19" s="9">
        <f t="shared" si="1"/>
        <v>1</v>
      </c>
      <c r="J19" s="10"/>
      <c r="K19" s="9">
        <v>0</v>
      </c>
      <c r="L19" s="10">
        <f t="shared" si="0"/>
        <v>0</v>
      </c>
      <c r="M19" s="9">
        <v>78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99</v>
      </c>
      <c r="G28" s="17">
        <f>SUM(G14:G27)</f>
        <v>0</v>
      </c>
      <c r="H28" s="18">
        <f>SUM(F28:G28)/E28</f>
        <v>0.83193277310924374</v>
      </c>
      <c r="I28" s="17">
        <f t="shared" si="1"/>
        <v>20</v>
      </c>
      <c r="J28" s="18">
        <f t="shared" ref="J28" si="2">I28/E28</f>
        <v>0.16806722689075632</v>
      </c>
      <c r="K28" s="17">
        <f>SUM(K14:K27)</f>
        <v>0</v>
      </c>
      <c r="L28" s="18">
        <f t="shared" si="0"/>
        <v>0</v>
      </c>
      <c r="M28" s="17">
        <f>AVERAGE(M14:M27)</f>
        <v>76.166666666666671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47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13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84</v>
      </c>
      <c r="N14" s="15">
        <v>0.71</v>
      </c>
    </row>
    <row r="15" spans="1:14" s="11" customFormat="1" x14ac:dyDescent="0.2">
      <c r="A15" s="9" t="str">
        <f>'1'!A15</f>
        <v>CONTROL ESTADÍSTICO DE LA CALIDAD</v>
      </c>
      <c r="B15" s="9" t="s">
        <v>47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f t="shared" ref="L15:L28" si="1">K15/E15</f>
        <v>0</v>
      </c>
      <c r="M15" s="9">
        <v>87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47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16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0.84</v>
      </c>
    </row>
    <row r="17" spans="1:14" s="11" customFormat="1" x14ac:dyDescent="0.2">
      <c r="A17" s="9" t="str">
        <f>'1'!A17</f>
        <v>DIBUJO INDUSTRIAL</v>
      </c>
      <c r="B17" s="9" t="s">
        <v>47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30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78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/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">
      <c r="A19" s="9" t="str">
        <f>'1'!A19</f>
        <v>ADMINISTRACIÓN DE PROYECTOS</v>
      </c>
      <c r="B19" s="9"/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0</v>
      </c>
      <c r="G19" s="9"/>
      <c r="H19" s="10"/>
      <c r="I19" s="9">
        <v>0</v>
      </c>
      <c r="J19" s="10"/>
      <c r="K19" s="9">
        <v>0</v>
      </c>
      <c r="L19" s="10">
        <f t="shared" si="1"/>
        <v>0</v>
      </c>
      <c r="M19" s="9">
        <v>0</v>
      </c>
      <c r="N19" s="15">
        <v>0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85</v>
      </c>
      <c r="G28" s="17">
        <f>SUM(G14:G27)</f>
        <v>0</v>
      </c>
      <c r="H28" s="18">
        <f>SUM(F28:G28)/E28</f>
        <v>0.7142857142857143</v>
      </c>
      <c r="I28" s="17">
        <f t="shared" si="0"/>
        <v>34</v>
      </c>
      <c r="J28" s="18">
        <f t="shared" ref="J28" si="2">I28/E28</f>
        <v>0.2857142857142857</v>
      </c>
      <c r="K28" s="17">
        <f>SUM(K14:K27)</f>
        <v>0</v>
      </c>
      <c r="L28" s="18">
        <f t="shared" si="1"/>
        <v>0</v>
      </c>
      <c r="M28" s="17">
        <f>AVERAGE(M14:M27)</f>
        <v>54</v>
      </c>
      <c r="N28" s="19">
        <f>AVERAGE(N14:N27)</f>
        <v>0.53666666666666663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85" zoomScaleNormal="85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48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48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84</v>
      </c>
      <c r="N15" s="15">
        <v>0.79</v>
      </c>
    </row>
    <row r="16" spans="1:14" s="11" customFormat="1" x14ac:dyDescent="0.2">
      <c r="A16" s="9" t="str">
        <f>'1'!A16</f>
        <v>CONTROL ESTADÍSTICO DE LA CALIDAD</v>
      </c>
      <c r="B16" s="9" t="s">
        <v>48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48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25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65</v>
      </c>
      <c r="N17" s="15">
        <v>0.78</v>
      </c>
    </row>
    <row r="18" spans="1:14" s="11" customFormat="1" x14ac:dyDescent="0.2">
      <c r="A18" s="9" t="str">
        <f>'1'!A18</f>
        <v>ADMINISTRACIÓN DE PROYECTOS</v>
      </c>
      <c r="B18" s="9" t="s">
        <v>47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0.47</v>
      </c>
    </row>
    <row r="19" spans="1:14" s="11" customFormat="1" x14ac:dyDescent="0.2">
      <c r="A19" s="9" t="str">
        <f>'1'!A19</f>
        <v>ADMINISTRACIÓN DE PROYECTOS</v>
      </c>
      <c r="B19" s="9" t="s">
        <v>48</v>
      </c>
      <c r="C19" s="9" t="s">
        <v>40</v>
      </c>
      <c r="D19" s="9" t="str">
        <f>'1'!D19</f>
        <v>IIND</v>
      </c>
      <c r="E19" s="9">
        <v>17</v>
      </c>
      <c r="F19" s="9">
        <v>17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92</v>
      </c>
      <c r="N19" s="15">
        <v>0.41</v>
      </c>
    </row>
    <row r="20" spans="1:14" s="11" customFormat="1" x14ac:dyDescent="0.2">
      <c r="A20" s="9" t="s">
        <v>37</v>
      </c>
      <c r="B20" s="9" t="s">
        <v>47</v>
      </c>
      <c r="C20" s="9" t="s">
        <v>41</v>
      </c>
      <c r="D20" s="9" t="s">
        <v>38</v>
      </c>
      <c r="E20" s="9">
        <v>9</v>
      </c>
      <c r="F20" s="9">
        <v>8</v>
      </c>
      <c r="G20" s="9"/>
      <c r="H20" s="10"/>
      <c r="I20" s="9">
        <f t="shared" si="0"/>
        <v>1</v>
      </c>
      <c r="J20" s="10"/>
      <c r="K20" s="9">
        <v>0</v>
      </c>
      <c r="L20" s="10">
        <v>0</v>
      </c>
      <c r="M20" s="9">
        <v>84</v>
      </c>
      <c r="N20" s="15">
        <v>0.89</v>
      </c>
    </row>
    <row r="21" spans="1:14" s="11" customFormat="1" x14ac:dyDescent="0.2">
      <c r="A21" s="9" t="s">
        <v>37</v>
      </c>
      <c r="B21" s="9" t="s">
        <v>48</v>
      </c>
      <c r="C21" s="9" t="s">
        <v>41</v>
      </c>
      <c r="D21" s="9" t="s">
        <v>38</v>
      </c>
      <c r="E21" s="9">
        <v>9</v>
      </c>
      <c r="F21" s="9">
        <v>9</v>
      </c>
      <c r="G21" s="9"/>
      <c r="H21" s="10"/>
      <c r="I21" s="9">
        <f t="shared" si="0"/>
        <v>0</v>
      </c>
      <c r="J21" s="10"/>
      <c r="K21" s="9">
        <v>0</v>
      </c>
      <c r="L21" s="10">
        <v>0</v>
      </c>
      <c r="M21" s="9">
        <v>84</v>
      </c>
      <c r="N21" s="15">
        <v>0.89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145</v>
      </c>
      <c r="F28" s="17">
        <f>SUM(F14:F27)</f>
        <v>137</v>
      </c>
      <c r="G28" s="17">
        <f>SUM(G14:G27)</f>
        <v>0</v>
      </c>
      <c r="H28" s="18">
        <f>SUM(F28:G28)/E28</f>
        <v>0.94482758620689655</v>
      </c>
      <c r="I28" s="17">
        <f t="shared" si="0"/>
        <v>8</v>
      </c>
      <c r="J28" s="18">
        <f t="shared" ref="J28" si="2">I28/E28</f>
        <v>5.5172413793103448E-2</v>
      </c>
      <c r="K28" s="17">
        <f>SUM(K14:K27)</f>
        <v>0</v>
      </c>
      <c r="L28" s="18">
        <f t="shared" si="1"/>
        <v>0</v>
      </c>
      <c r="M28" s="17">
        <f>AVERAGE(M14:M27)</f>
        <v>83.5</v>
      </c>
      <c r="N28" s="19">
        <f>AVERAGE(N14:N27)</f>
        <v>0.65499999999999992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SEPT22-ENE23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ESTADÍSTICA INFERENCIAL I</v>
      </c>
      <c r="B14" s="9" t="s">
        <v>44</v>
      </c>
      <c r="C14" s="9" t="str">
        <f>'1'!C14</f>
        <v>301B</v>
      </c>
      <c r="D14" s="9" t="str">
        <f>'1'!D14</f>
        <v>IIND</v>
      </c>
      <c r="E14" s="9">
        <f>'1'!E14</f>
        <v>14</v>
      </c>
      <c r="F14" s="9">
        <v>12</v>
      </c>
      <c r="G14" s="9">
        <v>2</v>
      </c>
      <c r="H14" s="10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86</v>
      </c>
      <c r="N14" s="15">
        <v>0.43</v>
      </c>
    </row>
    <row r="15" spans="1:14" s="11" customFormat="1" x14ac:dyDescent="0.2">
      <c r="A15" s="9" t="str">
        <f>'1'!A15</f>
        <v>CONTROL ESTADÍSTICO DE LA CALIDAD</v>
      </c>
      <c r="B15" s="9" t="s">
        <v>44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23</v>
      </c>
      <c r="G15" s="9">
        <v>4</v>
      </c>
      <c r="H15" s="10">
        <v>0.96</v>
      </c>
      <c r="I15" s="9">
        <f t="shared" si="0"/>
        <v>1</v>
      </c>
      <c r="J15" s="10">
        <f t="shared" si="1"/>
        <v>3.5714285714285712E-2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">
      <c r="A16" s="9" t="str">
        <f>'1'!A16</f>
        <v>CONTROL ESTADÍSTICO DE LA CALIDAD</v>
      </c>
      <c r="B16" s="9" t="s">
        <v>44</v>
      </c>
      <c r="C16" s="9" t="str">
        <f>'1'!C16</f>
        <v>501B</v>
      </c>
      <c r="D16" s="9" t="str">
        <f>'1'!D16</f>
        <v>IIND</v>
      </c>
      <c r="E16" s="9">
        <f>'1'!E16</f>
        <v>19</v>
      </c>
      <c r="F16" s="9">
        <v>12</v>
      </c>
      <c r="G16" s="9">
        <v>7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87</v>
      </c>
      <c r="N16" s="15">
        <v>0.57999999999999996</v>
      </c>
    </row>
    <row r="17" spans="1:14" s="11" customFormat="1" x14ac:dyDescent="0.2">
      <c r="A17" s="9" t="str">
        <f>'1'!A17</f>
        <v>DIBUJO INDUSTRIAL</v>
      </c>
      <c r="B17" s="9" t="s">
        <v>44</v>
      </c>
      <c r="C17" s="9" t="str">
        <f>'1'!C17</f>
        <v>101C</v>
      </c>
      <c r="D17" s="9" t="str">
        <f>'1'!D17</f>
        <v>IIND</v>
      </c>
      <c r="E17" s="9">
        <f>'1'!E17</f>
        <v>32</v>
      </c>
      <c r="F17" s="9">
        <v>19</v>
      </c>
      <c r="G17" s="9">
        <v>9</v>
      </c>
      <c r="H17" s="10">
        <v>0.88</v>
      </c>
      <c r="I17" s="9">
        <f t="shared" si="0"/>
        <v>4</v>
      </c>
      <c r="J17" s="10">
        <f t="shared" si="1"/>
        <v>0.125</v>
      </c>
      <c r="K17" s="9">
        <v>0</v>
      </c>
      <c r="L17" s="10">
        <f t="shared" si="2"/>
        <v>0</v>
      </c>
      <c r="M17" s="9">
        <v>75</v>
      </c>
      <c r="N17" s="15">
        <v>0.88</v>
      </c>
    </row>
    <row r="18" spans="1:14" s="11" customFormat="1" x14ac:dyDescent="0.2">
      <c r="A18" s="9" t="str">
        <f>'1'!A18</f>
        <v>ADMINISTRACIÓN DE PROYECTOS</v>
      </c>
      <c r="B18" s="9" t="s">
        <v>44</v>
      </c>
      <c r="C18" s="9" t="str">
        <f>'1'!C18</f>
        <v>501A</v>
      </c>
      <c r="D18" s="9" t="str">
        <f>'1'!D18</f>
        <v>IIND</v>
      </c>
      <c r="E18" s="9">
        <f>'1'!E18</f>
        <v>17</v>
      </c>
      <c r="F18" s="9">
        <v>16</v>
      </c>
      <c r="G18" s="9">
        <v>1</v>
      </c>
      <c r="H18" s="10"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92</v>
      </c>
      <c r="N18" s="15">
        <v>0.65</v>
      </c>
    </row>
    <row r="19" spans="1:14" s="11" customFormat="1" x14ac:dyDescent="0.2">
      <c r="A19" s="9" t="str">
        <f>'1'!A19</f>
        <v>ADMINISTRACIÓN DE PROYECTOS</v>
      </c>
      <c r="B19" s="9" t="s">
        <v>44</v>
      </c>
      <c r="C19" s="9" t="str">
        <f>'1'!C19</f>
        <v>501B</v>
      </c>
      <c r="D19" s="9" t="str">
        <f>'1'!D19</f>
        <v>IIND</v>
      </c>
      <c r="E19" s="9">
        <f>'1'!E19</f>
        <v>9</v>
      </c>
      <c r="F19" s="9">
        <v>8</v>
      </c>
      <c r="G19" s="9">
        <v>1</v>
      </c>
      <c r="H19" s="10">
        <v>1</v>
      </c>
      <c r="I19" s="9">
        <f t="shared" si="0"/>
        <v>0</v>
      </c>
      <c r="J19" s="10">
        <f t="shared" si="1"/>
        <v>0</v>
      </c>
      <c r="K19" s="9">
        <v>0</v>
      </c>
      <c r="L19" s="10">
        <f t="shared" si="2"/>
        <v>0</v>
      </c>
      <c r="M19" s="9">
        <v>88</v>
      </c>
      <c r="N19" s="15">
        <v>0.67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90</v>
      </c>
      <c r="G28" s="17">
        <f>SUM(G14:G27)</f>
        <v>24</v>
      </c>
      <c r="H28" s="18">
        <f>SUM(F28:G28)/E28</f>
        <v>0.95798319327731096</v>
      </c>
      <c r="I28" s="17">
        <f t="shared" si="0"/>
        <v>5</v>
      </c>
      <c r="J28" s="18">
        <f t="shared" si="1"/>
        <v>4.2016806722689079E-2</v>
      </c>
      <c r="K28" s="17">
        <f>SUM(K14:K27)</f>
        <v>0</v>
      </c>
      <c r="L28" s="18">
        <f t="shared" si="2"/>
        <v>0</v>
      </c>
      <c r="M28" s="17">
        <f>AVERAGE(M14:M27)</f>
        <v>86.166666666666671</v>
      </c>
      <c r="N28" s="19">
        <f>AVERAGE(N14:N27)</f>
        <v>0.65999999999999992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prendamex santiago</cp:lastModifiedBy>
  <cp:revision/>
  <dcterms:created xsi:type="dcterms:W3CDTF">2021-11-22T14:45:25Z</dcterms:created>
  <dcterms:modified xsi:type="dcterms:W3CDTF">2023-01-16T23:05:23Z</dcterms:modified>
  <cp:category/>
  <cp:contentStatus/>
</cp:coreProperties>
</file>