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4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Final" sheetId="5" r:id="rId8"/>
  </sheets>
  <definedNames/>
  <calcPr/>
  <extLst>
    <ext uri="GoogleSheetsCustomDataVersion1">
      <go:sheetsCustomData xmlns:go="http://customooxmlschemas.google.com/" r:id="rId9" roundtripDataSignature="AMtx7mg2jjVRhaVh6OATJEg1QU0iZSTBx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======
ID#AAAAnN0CKtY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vMtwxIuz76TT+xO55IRUp1kj94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ID#AAAAnN0CKto
Operador    (2023-01-17 05:44:18)
ANOTAR EL NÚMERO DE REPORTE (PRIMERO, SEGUNTO, TERCERO, CUARTO O FINAL)</t>
      </text>
    </comment>
    <comment authorId="0" ref="E8">
      <text>
        <t xml:space="preserve">======
ID#AAAAnN0CKtg
Operador    (2023-01-17 05:44:18)
ANOTAR EL NÚMERO DE REPORTE (PRIMERO, SEGUNTO, TERCERO, CUARTO O FINAL)</t>
      </text>
    </comment>
    <comment authorId="0" ref="L8">
      <text>
        <t xml:space="preserve">======
ID#AAAAnN0CKtc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rKTZ6TAxSg4aqyxbaADK7cUA99g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ID#AAAAnN0CKts
Operador    (2023-01-17 05:44:18)
ANOTAR EL NÚMERO DE REPORTE (PRIMERO, SEGUNTO, TERCERO, CUARTO O FINAL)</t>
      </text>
    </comment>
    <comment authorId="0" ref="L8">
      <text>
        <t xml:space="preserve">======
ID#AAAAnN0CKtU
Operador    (2023-01-17 05:44:18)
ANOTAR EL NÚMERO DE REPORTE (PRIMERO, SEGUNTO, TERCERO, CUARTO O FINAL)</t>
      </text>
    </comment>
    <comment authorId="0" ref="E8">
      <text>
        <t xml:space="preserve">======
ID#AAAAnN0CKtQ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gZycPoBIB7FNJmimN+VnCyPnjmLA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ID#AAAAnN0CKtw
Operador    (2023-01-17 05:44:18)
ANOTAR EL NÚMERO DE REPORTE (PRIMERO, SEGUNTO, TERCERO, CUARTO O FINAL)</t>
      </text>
    </comment>
    <comment authorId="0" ref="L8">
      <text>
        <t xml:space="preserve">======
ID#AAAAnN0CKtI
Operador    (2023-01-17 05:44:18)
ANOTAR EL NÚMERO DE REPORTE (PRIMERO, SEGUNTO, TERCERO, CUARTO O FINAL)</t>
      </text>
    </comment>
    <comment authorId="0" ref="E8">
      <text>
        <t xml:space="preserve">======
ID#AAAAnN0CKtE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xKgnCw9jXqqJwVVULhwupd4QioQ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8">
      <text>
        <t xml:space="preserve">======
ID#AAAAnN0CKt0
Operador    (2023-01-17 05:44:18)
ANOTAR EL NÚMERO DE REPORTE (PRIMERO, SEGUNTO, TERCERO, CUARTO O FINAL)</t>
      </text>
    </comment>
    <comment authorId="0" ref="E8">
      <text>
        <t xml:space="preserve">======
ID#AAAAnN0CKtk
Operador    (2023-01-17 05:44:18)
ANOTAR EL NÚMERO DE REPORTE (PRIMERO, SEGUNTO, TERCERO, CUARTO O FINAL)</t>
      </text>
    </comment>
    <comment authorId="0" ref="L8">
      <text>
        <t xml:space="preserve">======
ID#AAAAnN0CKtM
Operador    (2023-01-17 05:44:18)
ANOTAR EL NÚMERO DE REPORTE (PRIMERO, SEGUNTO, TERCERO, CUARTO O FINAL)</t>
      </text>
    </comment>
  </commentList>
  <extLst>
    <ext uri="GoogleSheetsCustomDataVersion1">
      <go:sheetsCustomData xmlns:go="http://customooxmlschemas.google.com/" r:id="rId1" roundtripDataSignature="AMtx7miJdqqWoNRZ3akMwKOTP/cZWBMhPQ=="/>
    </ext>
  </extLst>
</comments>
</file>

<file path=xl/sharedStrings.xml><?xml version="1.0" encoding="utf-8"?>
<sst xmlns="http://schemas.openxmlformats.org/spreadsheetml/2006/main" count="223" uniqueCount="62">
  <si>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</si>
  <si>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</si>
  <si>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</si>
  <si>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</si>
  <si>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</si>
  <si>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</si>
  <si>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</si>
  <si>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</si>
  <si>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</si>
  <si>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</si>
  <si>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SEP 22 - ENE 23</t>
  </si>
  <si>
    <t>PROFESOR (A):</t>
  </si>
  <si>
    <t>M.CIAM. DAMARIS DE LOS ANGELES GARCIA GRACIA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</si>
  <si>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</si>
  <si>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</si>
  <si>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</si>
  <si>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</si>
  <si>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</si>
  <si>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</si>
  <si>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</si>
  <si>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</si>
  <si>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</si>
  <si>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</si>
  <si>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</si>
  <si>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</si>
  <si>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</si>
  <si>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</si>
  <si>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</si>
  <si>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Taller de Ética</t>
  </si>
  <si>
    <t>106A</t>
  </si>
  <si>
    <t>IAMB</t>
  </si>
  <si>
    <t>Ecotecnias</t>
  </si>
  <si>
    <t>706A</t>
  </si>
  <si>
    <t>Química</t>
  </si>
  <si>
    <t>102A</t>
  </si>
  <si>
    <t>IEME</t>
  </si>
  <si>
    <t>S/E</t>
  </si>
  <si>
    <t>111B</t>
  </si>
  <si>
    <t>IMCT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</si>
  <si>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</si>
  <si>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</si>
  <si>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</si>
  <si>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</si>
  <si>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</si>
  <si>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M.C. JESSICA ALEJANDRA REYES LARIOS</t>
  </si>
  <si>
    <t>%</t>
  </si>
  <si>
    <t>II</t>
  </si>
  <si>
    <t>-</t>
  </si>
  <si>
    <t>III</t>
  </si>
  <si>
    <t>JESSICA ALEJANDRA REYES LARIOS</t>
  </si>
  <si>
    <t>IV</t>
  </si>
  <si>
    <t>Ambiental</t>
  </si>
  <si>
    <t>FINAL</t>
  </si>
  <si>
    <t>Septiembre 2022- enero 2023</t>
  </si>
  <si>
    <t>Damaris de los Angeles Garcia Gracia</t>
  </si>
  <si>
    <t xml:space="preserve">Taller de Etica </t>
  </si>
  <si>
    <t>Ingenieria Ambiental</t>
  </si>
  <si>
    <t>Quimica</t>
  </si>
  <si>
    <t xml:space="preserve">Ingeneira electromecanica </t>
  </si>
  <si>
    <t>Ingeniera Mecatronica</t>
  </si>
  <si>
    <t>M.C Damartis de los Angeles Garcia Gracia</t>
  </si>
  <si>
    <t>M.C Jessica Alejandra Reyes Larios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</si>
</sst>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</fills>
  <borders count="16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Font="1"/>
    <xf borderId="0" fillId="0" fontId="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2" fontId="3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9" xfId="0" applyAlignment="1" applyBorder="1" applyFont="1" applyNumberFormat="1">
      <alignment horizontal="center" shrinkToFit="0" vertical="center" wrapText="1"/>
    </xf>
    <xf borderId="12" fillId="0" fontId="1" numFmtId="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164" xfId="0" applyAlignment="1" applyBorder="1" applyFont="1" applyNumberFormat="1">
      <alignment horizontal="center" vertical="center"/>
    </xf>
    <xf borderId="15" fillId="2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14" fillId="2" fontId="1" numFmtId="9" xfId="0" applyAlignment="1" applyBorder="1" applyFont="1" applyNumberFormat="1">
      <alignment horizontal="center" vertical="center"/>
    </xf>
    <xf borderId="9" fillId="0" fontId="1" numFmtId="10" xfId="0" applyAlignment="1" applyBorder="1" applyFont="1" applyNumberFormat="1">
      <alignment horizontal="center" shrinkToFit="0" vertical="center" wrapText="1"/>
    </xf>
    <xf borderId="14" fillId="2" fontId="1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readingOrder="0"/>
    </xf>
    <xf borderId="9" fillId="0" fontId="5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4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10" t="s">
        <v>7</v>
      </c>
      <c r="E8" s="11">
        <v>4.0</v>
      </c>
      <c r="F8" s="1"/>
      <c r="G8" s="8" t="s">
        <v>8</v>
      </c>
      <c r="H8" s="11">
        <v>4.0</v>
      </c>
      <c r="I8" s="8" t="s">
        <v>9</v>
      </c>
      <c r="L8" s="9" t="s">
        <v>10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12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3" t="s">
        <v>28</v>
      </c>
      <c r="B14" s="24" t="s">
        <v>25</v>
      </c>
      <c r="C14" s="24" t="s">
        <v>29</v>
      </c>
      <c r="D14" s="24" t="s">
        <v>30</v>
      </c>
      <c r="E14" s="24">
        <v>30.0</v>
      </c>
      <c r="F14" s="24">
        <v>28.0</v>
      </c>
      <c r="G14" s="24"/>
      <c r="H14" s="25"/>
      <c r="I14" s="24">
        <f t="shared" ref="I14:I16" si="1">(E14-SUM(F14:G14))-K14</f>
        <v>2</v>
      </c>
      <c r="J14" s="25"/>
      <c r="K14" s="24">
        <v>0.0</v>
      </c>
      <c r="L14" s="25">
        <f t="shared" ref="L14:L16" si="2">K14/E14</f>
        <v>0</v>
      </c>
      <c r="M14" s="24">
        <v>87.88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3" t="s">
        <v>31</v>
      </c>
      <c r="B15" s="24" t="s">
        <v>25</v>
      </c>
      <c r="C15" s="24" t="s">
        <v>32</v>
      </c>
      <c r="D15" s="24" t="s">
        <v>30</v>
      </c>
      <c r="E15" s="24">
        <v>20.0</v>
      </c>
      <c r="F15" s="24">
        <v>19.0</v>
      </c>
      <c r="G15" s="24"/>
      <c r="H15" s="25"/>
      <c r="I15" s="24">
        <f t="shared" si="1"/>
        <v>1</v>
      </c>
      <c r="J15" s="25"/>
      <c r="K15" s="24">
        <v>0.0</v>
      </c>
      <c r="L15" s="25">
        <f t="shared" si="2"/>
        <v>0</v>
      </c>
      <c r="M15" s="24">
        <v>79.45</v>
      </c>
      <c r="N15" s="26">
        <v>0.9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3" t="s">
        <v>33</v>
      </c>
      <c r="B16" s="24" t="s">
        <v>25</v>
      </c>
      <c r="C16" s="24" t="s">
        <v>34</v>
      </c>
      <c r="D16" s="24" t="s">
        <v>35</v>
      </c>
      <c r="E16" s="24">
        <v>33.0</v>
      </c>
      <c r="F16" s="24">
        <v>20.0</v>
      </c>
      <c r="G16" s="24"/>
      <c r="H16" s="25"/>
      <c r="I16" s="24">
        <f t="shared" si="1"/>
        <v>11</v>
      </c>
      <c r="J16" s="25"/>
      <c r="K16" s="24">
        <v>2.0</v>
      </c>
      <c r="L16" s="25">
        <f t="shared" si="2"/>
        <v>0.06060606061</v>
      </c>
      <c r="M16" s="24">
        <v>49.03</v>
      </c>
      <c r="N16" s="26">
        <v>0.6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3" t="s">
        <v>33</v>
      </c>
      <c r="B17" s="24" t="s">
        <v>36</v>
      </c>
      <c r="C17" s="24" t="s">
        <v>37</v>
      </c>
      <c r="D17" s="24" t="s">
        <v>38</v>
      </c>
      <c r="E17" s="24">
        <v>28.0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3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3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3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3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3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3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3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3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3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3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/>
      <c r="C28" s="29"/>
      <c r="D28" s="29"/>
      <c r="E28" s="29">
        <f t="shared" ref="E28:F28" si="3">SUM(E14:E27)</f>
        <v>111</v>
      </c>
      <c r="F28" s="29">
        <f t="shared" si="3"/>
        <v>67</v>
      </c>
      <c r="G28" s="29"/>
      <c r="H28" s="30"/>
      <c r="I28" s="29">
        <f>(E28-SUM(F28:G28))-K28</f>
        <v>42</v>
      </c>
      <c r="J28" s="30">
        <f>I28/E28</f>
        <v>0.3783783784</v>
      </c>
      <c r="K28" s="29">
        <f>SUM(K14:K27)</f>
        <v>2</v>
      </c>
      <c r="L28" s="30">
        <f>K28/E28</f>
        <v>0.01801801802</v>
      </c>
      <c r="M28" s="29">
        <f t="shared" ref="M28:N28" si="4">AVERAGE(M14:M27)</f>
        <v>72.12</v>
      </c>
      <c r="N28" s="31">
        <f t="shared" si="4"/>
        <v>0.7777666667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2.0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45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46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29.0</v>
      </c>
      <c r="G14" s="24"/>
      <c r="H14" s="25"/>
      <c r="I14" s="24">
        <v>1.0</v>
      </c>
      <c r="J14" s="25"/>
      <c r="K14" s="24">
        <v>1.0</v>
      </c>
      <c r="L14" s="25">
        <f t="shared" ref="L14:L18" si="1">K14/E14</f>
        <v>0.03333333333</v>
      </c>
      <c r="M14" s="25">
        <v>0.78</v>
      </c>
      <c r="N14" s="26">
        <v>0.93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46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18.0</v>
      </c>
      <c r="G15" s="24"/>
      <c r="H15" s="25"/>
      <c r="I15" s="24">
        <f>(E15-SUM(F15:G15))-K15</f>
        <v>2</v>
      </c>
      <c r="J15" s="25"/>
      <c r="K15" s="24">
        <v>0.0</v>
      </c>
      <c r="L15" s="25">
        <f t="shared" si="1"/>
        <v>0</v>
      </c>
      <c r="M15" s="25">
        <v>0.78</v>
      </c>
      <c r="N15" s="26">
        <v>0.8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>
        <v>31.0</v>
      </c>
      <c r="G16" s="24"/>
      <c r="H16" s="25"/>
      <c r="I16" s="24">
        <v>2.0</v>
      </c>
      <c r="J16" s="25"/>
      <c r="K16" s="24">
        <v>2.0</v>
      </c>
      <c r="L16" s="25">
        <f t="shared" si="1"/>
        <v>0.06060606061</v>
      </c>
      <c r="M16" s="25">
        <v>0.77</v>
      </c>
      <c r="N16" s="26">
        <v>0.69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46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>
        <v>23.0</v>
      </c>
      <c r="G17" s="24"/>
      <c r="H17" s="25"/>
      <c r="I17" s="24">
        <v>5.0</v>
      </c>
      <c r="J17" s="25"/>
      <c r="K17" s="24">
        <v>0.0</v>
      </c>
      <c r="L17" s="25">
        <f t="shared" si="1"/>
        <v>0</v>
      </c>
      <c r="M17" s="25">
        <v>0.73</v>
      </c>
      <c r="N17" s="26">
        <v>0.82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46</v>
      </c>
      <c r="C18" s="24" t="s">
        <v>37</v>
      </c>
      <c r="D18" s="24" t="s">
        <v>38</v>
      </c>
      <c r="E18" s="24">
        <v>28.0</v>
      </c>
      <c r="F18" s="24">
        <v>24.0</v>
      </c>
      <c r="G18" s="24"/>
      <c r="H18" s="25"/>
      <c r="I18" s="24">
        <f>(E18-SUM(F18:G18))-K18</f>
        <v>4</v>
      </c>
      <c r="J18" s="25"/>
      <c r="K18" s="24">
        <v>0.0</v>
      </c>
      <c r="L18" s="25">
        <f t="shared" si="1"/>
        <v>0</v>
      </c>
      <c r="M18" s="25">
        <v>0.78</v>
      </c>
      <c r="N18" s="26">
        <v>0.82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F28" si="2">SUM(E14:E27)</f>
        <v>139</v>
      </c>
      <c r="F28" s="29">
        <f t="shared" si="2"/>
        <v>125</v>
      </c>
      <c r="G28" s="29"/>
      <c r="H28" s="30"/>
      <c r="I28" s="29">
        <f>(E28-SUM(F28:G28))-K28</f>
        <v>11</v>
      </c>
      <c r="J28" s="30"/>
      <c r="K28" s="29">
        <f>SUM(K14:K27)</f>
        <v>3</v>
      </c>
      <c r="L28" s="30">
        <f>K28/E28</f>
        <v>0.02158273381</v>
      </c>
      <c r="M28" s="37">
        <f t="shared" ref="M28:N28" si="3">AVERAGE(M14:M27)</f>
        <v>0.768</v>
      </c>
      <c r="N28" s="31">
        <f t="shared" si="3"/>
        <v>0.812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3.0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48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5" si="1">K14/E14</f>
        <v>0.03333333333</v>
      </c>
      <c r="M14" s="38">
        <v>0.6446</v>
      </c>
      <c r="N14" s="26">
        <v>0.96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48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0.833</v>
      </c>
      <c r="N15" s="26">
        <v>0.33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36</v>
      </c>
      <c r="C16" s="24" t="str">
        <f>'1'!C16</f>
        <v>102A</v>
      </c>
      <c r="D16" s="24" t="str">
        <f>'1'!D16</f>
        <v>IEME</v>
      </c>
      <c r="E16" s="24">
        <f>'1'!E16</f>
        <v>33</v>
      </c>
      <c r="F16" s="24"/>
      <c r="G16" s="24"/>
      <c r="H16" s="25"/>
      <c r="I16" s="24"/>
      <c r="J16" s="25"/>
      <c r="K16" s="24"/>
      <c r="L16" s="25"/>
      <c r="M16" s="24"/>
      <c r="N16" s="2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36</v>
      </c>
      <c r="C17" s="24" t="str">
        <f>'1'!C17</f>
        <v>111B</v>
      </c>
      <c r="D17" s="24" t="str">
        <f>'1'!D17</f>
        <v>IMCT</v>
      </c>
      <c r="E17" s="24">
        <f>'1'!E17</f>
        <v>28</v>
      </c>
      <c r="F17" s="24"/>
      <c r="G17" s="24"/>
      <c r="H17" s="25"/>
      <c r="I17" s="24"/>
      <c r="J17" s="25"/>
      <c r="K17" s="24"/>
      <c r="L17" s="25"/>
      <c r="M17" s="24"/>
      <c r="N17" s="26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/>
      <c r="D28" s="29" t="s">
        <v>47</v>
      </c>
      <c r="E28" s="29">
        <v>139.0</v>
      </c>
      <c r="F28" s="29">
        <f>SUM(F14:F27)</f>
        <v>48</v>
      </c>
      <c r="G28" s="29"/>
      <c r="H28" s="30"/>
      <c r="I28" s="29">
        <v>1.0</v>
      </c>
      <c r="J28" s="30"/>
      <c r="K28" s="29">
        <f>SUM(K14:K27)</f>
        <v>1</v>
      </c>
      <c r="L28" s="30">
        <v>0.03</v>
      </c>
      <c r="M28" s="39">
        <v>1.4676</v>
      </c>
      <c r="N28" s="31">
        <v>1.29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/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>
        <v>4.0</v>
      </c>
      <c r="C8" s="6"/>
      <c r="D8" s="10" t="s">
        <v>7</v>
      </c>
      <c r="E8" s="9">
        <f>'1'!E8</f>
        <v>4</v>
      </c>
      <c r="G8" s="8" t="s">
        <v>8</v>
      </c>
      <c r="H8" s="9">
        <f>'1'!H8</f>
        <v>4</v>
      </c>
      <c r="I8" s="8" t="s">
        <v>9</v>
      </c>
      <c r="L8" s="9" t="str">
        <f>'1'!L8</f>
        <v>SEP 22 - ENE 23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tr">
        <f>'1'!B10</f>
        <v>M.CIAM. DAMARIS DE LOS ANGELES GARCIA GRACIA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tr">
        <f>'1'!A14</f>
        <v>Taller de Ética</v>
      </c>
      <c r="B14" s="24" t="s">
        <v>50</v>
      </c>
      <c r="C14" s="24" t="str">
        <f>'1'!C14</f>
        <v>106A</v>
      </c>
      <c r="D14" s="24" t="str">
        <f>'1'!D14</f>
        <v>IAMB</v>
      </c>
      <c r="E14" s="24">
        <f>'1'!E14</f>
        <v>30</v>
      </c>
      <c r="F14" s="24">
        <v>28.0</v>
      </c>
      <c r="G14" s="24"/>
      <c r="H14" s="25"/>
      <c r="I14" s="24">
        <v>2.0</v>
      </c>
      <c r="J14" s="25"/>
      <c r="K14" s="24">
        <v>1.0</v>
      </c>
      <c r="L14" s="25">
        <f t="shared" ref="L14:L19" si="1">K14/E14</f>
        <v>0.03333333333</v>
      </c>
      <c r="M14" s="38">
        <v>0.8316</v>
      </c>
      <c r="N14" s="26">
        <v>0.7333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tr">
        <f>'1'!A15</f>
        <v>Ecotecnias</v>
      </c>
      <c r="B15" s="24" t="s">
        <v>50</v>
      </c>
      <c r="C15" s="24" t="str">
        <f>'1'!C15</f>
        <v>706A</v>
      </c>
      <c r="D15" s="24" t="str">
        <f>'1'!D15</f>
        <v>IAMB</v>
      </c>
      <c r="E15" s="24">
        <f>'1'!E15</f>
        <v>20</v>
      </c>
      <c r="F15" s="24">
        <v>20.0</v>
      </c>
      <c r="G15" s="24"/>
      <c r="H15" s="25"/>
      <c r="I15" s="24">
        <f>(E15-SUM(F15:G15))-K15</f>
        <v>0</v>
      </c>
      <c r="J15" s="25"/>
      <c r="K15" s="24">
        <v>0.0</v>
      </c>
      <c r="L15" s="25">
        <f t="shared" si="1"/>
        <v>0</v>
      </c>
      <c r="M15" s="38">
        <v>0.9405</v>
      </c>
      <c r="N15" s="26">
        <v>0.55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tr">
        <f>'1'!A16</f>
        <v>Química</v>
      </c>
      <c r="B16" s="24" t="s">
        <v>48</v>
      </c>
      <c r="C16" s="24" t="str">
        <f>'1'!C16</f>
        <v>102A</v>
      </c>
      <c r="D16" s="24" t="str">
        <f>'1'!D16</f>
        <v>IEME</v>
      </c>
      <c r="E16" s="24">
        <v>35.0</v>
      </c>
      <c r="F16" s="24">
        <v>31.0</v>
      </c>
      <c r="G16" s="24"/>
      <c r="H16" s="25"/>
      <c r="I16" s="24">
        <v>4.0</v>
      </c>
      <c r="J16" s="25"/>
      <c r="K16" s="24">
        <v>1.0</v>
      </c>
      <c r="L16" s="25">
        <f t="shared" si="1"/>
        <v>0.02857142857</v>
      </c>
      <c r="M16" s="38">
        <v>0.6828</v>
      </c>
      <c r="N16" s="26">
        <v>0.8857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tr">
        <f>'1'!A17</f>
        <v>Química</v>
      </c>
      <c r="B17" s="24" t="s">
        <v>50</v>
      </c>
      <c r="C17" s="24" t="s">
        <v>34</v>
      </c>
      <c r="D17" s="24" t="s">
        <v>35</v>
      </c>
      <c r="E17" s="24">
        <v>35.0</v>
      </c>
      <c r="F17" s="24">
        <v>30.0</v>
      </c>
      <c r="G17" s="24"/>
      <c r="H17" s="25"/>
      <c r="I17" s="24">
        <v>5.0</v>
      </c>
      <c r="J17" s="25"/>
      <c r="K17" s="24">
        <v>1.0</v>
      </c>
      <c r="L17" s="25">
        <f t="shared" si="1"/>
        <v>0.02857142857</v>
      </c>
      <c r="M17" s="38">
        <v>0.7065</v>
      </c>
      <c r="N17" s="26">
        <v>0.8571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 t="s">
        <v>33</v>
      </c>
      <c r="B18" s="24" t="s">
        <v>48</v>
      </c>
      <c r="C18" s="24" t="s">
        <v>37</v>
      </c>
      <c r="D18" s="24" t="s">
        <v>38</v>
      </c>
      <c r="E18" s="24">
        <v>27.0</v>
      </c>
      <c r="F18" s="24">
        <v>24.0</v>
      </c>
      <c r="G18" s="24"/>
      <c r="H18" s="25"/>
      <c r="I18" s="24">
        <f t="shared" ref="I18:I19" si="2">(E18-SUM(F18:G18))-K18</f>
        <v>3</v>
      </c>
      <c r="J18" s="25"/>
      <c r="K18" s="24">
        <v>0.0</v>
      </c>
      <c r="L18" s="25">
        <f t="shared" si="1"/>
        <v>0</v>
      </c>
      <c r="M18" s="38">
        <v>0.7259</v>
      </c>
      <c r="N18" s="26">
        <v>0.7407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 t="s">
        <v>33</v>
      </c>
      <c r="B19" s="24" t="s">
        <v>50</v>
      </c>
      <c r="C19" s="24" t="s">
        <v>37</v>
      </c>
      <c r="D19" s="24" t="s">
        <v>38</v>
      </c>
      <c r="E19" s="24">
        <v>27.0</v>
      </c>
      <c r="F19" s="24">
        <v>19.0</v>
      </c>
      <c r="G19" s="24"/>
      <c r="H19" s="25"/>
      <c r="I19" s="24">
        <f t="shared" si="2"/>
        <v>8</v>
      </c>
      <c r="J19" s="25"/>
      <c r="K19" s="24">
        <v>0.0</v>
      </c>
      <c r="L19" s="25">
        <f t="shared" si="1"/>
        <v>0</v>
      </c>
      <c r="M19" s="38">
        <v>0.6751</v>
      </c>
      <c r="N19" s="26">
        <v>0.7037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174</v>
      </c>
      <c r="F28" s="29">
        <f t="shared" si="3"/>
        <v>152</v>
      </c>
      <c r="G28" s="29">
        <f t="shared" si="3"/>
        <v>0</v>
      </c>
      <c r="H28" s="30"/>
      <c r="I28" s="29">
        <f>(E28-SUM(F28:G28))-K28</f>
        <v>19</v>
      </c>
      <c r="J28" s="30"/>
      <c r="K28" s="29">
        <f>SUM(K14:K27)</f>
        <v>3</v>
      </c>
      <c r="L28" s="30">
        <f>K28/E28</f>
        <v>0.01724137931</v>
      </c>
      <c r="M28" s="39">
        <f t="shared" ref="M28:N28" si="4">AVERAGE(M14:M27)</f>
        <v>0.7604</v>
      </c>
      <c r="N28" s="31">
        <f t="shared" si="4"/>
        <v>0.7450833333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tr">
        <f>B10</f>
        <v>M.CIAM. DAMARIS DE LOS ANGELES GARCIA GRACIA</v>
      </c>
      <c r="E37" s="36"/>
      <c r="F37" s="36"/>
      <c r="G37" s="35" t="s">
        <v>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7.0"/>
    <col customWidth="1" min="3" max="3" width="5.57"/>
    <col customWidth="1" min="4" max="4" width="21.86"/>
    <col customWidth="1" min="5" max="5" width="9.43"/>
    <col customWidth="1" min="6" max="12" width="7.57"/>
    <col customWidth="1" min="13" max="26" width="11.43"/>
  </cols>
  <sheetData>
    <row r="1" ht="62.25" customHeight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3"/>
      <c r="C2" s="3"/>
      <c r="D2" s="1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E6" s="5" t="s">
        <v>51</v>
      </c>
      <c r="F6" s="6"/>
      <c r="G6" s="6"/>
      <c r="H6" s="6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40" t="s">
        <v>52</v>
      </c>
      <c r="C8" s="6"/>
      <c r="D8" s="10" t="s">
        <v>7</v>
      </c>
      <c r="E8" s="9">
        <v>4.0</v>
      </c>
      <c r="G8" s="8" t="s">
        <v>8</v>
      </c>
      <c r="H8" s="9">
        <f>'1'!H8</f>
        <v>4</v>
      </c>
      <c r="I8" s="8" t="s">
        <v>9</v>
      </c>
      <c r="L8" s="9" t="s">
        <v>53</v>
      </c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11</v>
      </c>
      <c r="B10" s="9" t="s">
        <v>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2"/>
      <c r="C11" s="12"/>
      <c r="D11" s="1"/>
      <c r="E11" s="12"/>
      <c r="F11" s="12"/>
      <c r="G11" s="12"/>
      <c r="H11" s="12"/>
      <c r="I11" s="12"/>
      <c r="J11" s="12"/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 t="s">
        <v>13</v>
      </c>
      <c r="B12" s="14" t="s">
        <v>14</v>
      </c>
      <c r="C12" s="14" t="s">
        <v>15</v>
      </c>
      <c r="D12" s="15" t="s">
        <v>16</v>
      </c>
      <c r="E12" s="15" t="s">
        <v>17</v>
      </c>
      <c r="F12" s="16" t="s">
        <v>18</v>
      </c>
      <c r="G12" s="17"/>
      <c r="H12" s="15" t="s">
        <v>19</v>
      </c>
      <c r="I12" s="15" t="s">
        <v>20</v>
      </c>
      <c r="J12" s="15" t="s">
        <v>21</v>
      </c>
      <c r="K12" s="15" t="s">
        <v>22</v>
      </c>
      <c r="L12" s="15" t="s">
        <v>23</v>
      </c>
      <c r="M12" s="15" t="s">
        <v>24</v>
      </c>
      <c r="N12" s="18" t="s">
        <v>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9"/>
      <c r="B13" s="20"/>
      <c r="C13" s="20"/>
      <c r="D13" s="20"/>
      <c r="E13" s="20"/>
      <c r="F13" s="21" t="s">
        <v>26</v>
      </c>
      <c r="G13" s="21" t="s">
        <v>27</v>
      </c>
      <c r="H13" s="20"/>
      <c r="I13" s="20"/>
      <c r="J13" s="20"/>
      <c r="K13" s="20"/>
      <c r="L13" s="20"/>
      <c r="M13" s="20"/>
      <c r="N13" s="2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4" t="s">
        <v>55</v>
      </c>
      <c r="B14" s="41" t="s">
        <v>52</v>
      </c>
      <c r="C14" s="24" t="str">
        <f>'1'!C14</f>
        <v>106A</v>
      </c>
      <c r="D14" s="24" t="s">
        <v>56</v>
      </c>
      <c r="E14" s="24">
        <v>30.0</v>
      </c>
      <c r="F14" s="24">
        <v>25.0</v>
      </c>
      <c r="G14" s="24">
        <v>4.0</v>
      </c>
      <c r="H14" s="25">
        <v>0.97</v>
      </c>
      <c r="I14" s="24">
        <v>1.0</v>
      </c>
      <c r="J14" s="25">
        <f t="shared" ref="J14:J17" si="1">I14/E14</f>
        <v>0.03333333333</v>
      </c>
      <c r="K14" s="24">
        <v>1.0</v>
      </c>
      <c r="L14" s="25">
        <f t="shared" ref="L14:L17" si="2">K14/E14</f>
        <v>0.03333333333</v>
      </c>
      <c r="M14" s="42">
        <v>83.33</v>
      </c>
      <c r="N14" s="26">
        <v>0.8333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2.75" customHeight="1">
      <c r="A15" s="24" t="s">
        <v>31</v>
      </c>
      <c r="B15" s="24" t="s">
        <v>52</v>
      </c>
      <c r="C15" s="24" t="str">
        <f>'1'!C15</f>
        <v>706A</v>
      </c>
      <c r="D15" s="24" t="s">
        <v>56</v>
      </c>
      <c r="E15" s="24">
        <v>20.0</v>
      </c>
      <c r="F15" s="24">
        <v>18.0</v>
      </c>
      <c r="G15" s="24">
        <v>2.0</v>
      </c>
      <c r="H15" s="25">
        <v>1.0</v>
      </c>
      <c r="I15" s="24">
        <v>0.0</v>
      </c>
      <c r="J15" s="25">
        <f t="shared" si="1"/>
        <v>0</v>
      </c>
      <c r="K15" s="24">
        <v>0.0</v>
      </c>
      <c r="L15" s="25">
        <f t="shared" si="2"/>
        <v>0</v>
      </c>
      <c r="M15" s="42">
        <v>85.65</v>
      </c>
      <c r="N15" s="26">
        <v>0.65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2.75" customHeight="1">
      <c r="A16" s="24" t="s">
        <v>57</v>
      </c>
      <c r="B16" s="24" t="s">
        <v>52</v>
      </c>
      <c r="C16" s="24" t="str">
        <f>'1'!C16</f>
        <v>102A</v>
      </c>
      <c r="D16" s="24" t="s">
        <v>58</v>
      </c>
      <c r="E16" s="24">
        <v>35.0</v>
      </c>
      <c r="F16" s="24">
        <v>21.0</v>
      </c>
      <c r="G16" s="24">
        <v>11.0</v>
      </c>
      <c r="H16" s="25">
        <v>0.91</v>
      </c>
      <c r="I16" s="24">
        <v>3.0</v>
      </c>
      <c r="J16" s="25">
        <f t="shared" si="1"/>
        <v>0.08571428571</v>
      </c>
      <c r="K16" s="24">
        <v>3.0</v>
      </c>
      <c r="L16" s="25">
        <f t="shared" si="2"/>
        <v>0.08571428571</v>
      </c>
      <c r="M16" s="42">
        <v>70.54</v>
      </c>
      <c r="N16" s="26">
        <v>0.91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2.75" customHeight="1">
      <c r="A17" s="24" t="s">
        <v>57</v>
      </c>
      <c r="B17" s="24" t="s">
        <v>52</v>
      </c>
      <c r="C17" s="24" t="str">
        <f>'1'!C17</f>
        <v>111B</v>
      </c>
      <c r="D17" s="24" t="s">
        <v>59</v>
      </c>
      <c r="E17" s="24">
        <v>27.0</v>
      </c>
      <c r="F17" s="24">
        <v>18.0</v>
      </c>
      <c r="G17" s="24">
        <v>6.0</v>
      </c>
      <c r="H17" s="25">
        <v>0.89</v>
      </c>
      <c r="I17" s="24">
        <v>3.0</v>
      </c>
      <c r="J17" s="25">
        <f t="shared" si="1"/>
        <v>0.1111111111</v>
      </c>
      <c r="K17" s="24">
        <v>3.0</v>
      </c>
      <c r="L17" s="25">
        <f t="shared" si="2"/>
        <v>0.1111111111</v>
      </c>
      <c r="M17" s="42">
        <v>77.03</v>
      </c>
      <c r="N17" s="26">
        <v>0.8148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2.75" customHeight="1">
      <c r="A18" s="24"/>
      <c r="B18" s="24"/>
      <c r="C18" s="24"/>
      <c r="D18" s="24"/>
      <c r="E18" s="24"/>
      <c r="F18" s="24"/>
      <c r="G18" s="24"/>
      <c r="H18" s="25"/>
      <c r="I18" s="24"/>
      <c r="J18" s="25"/>
      <c r="K18" s="24"/>
      <c r="L18" s="25"/>
      <c r="M18" s="24"/>
      <c r="N18" s="2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2.75" customHeight="1">
      <c r="A19" s="24"/>
      <c r="B19" s="24"/>
      <c r="C19" s="24"/>
      <c r="D19" s="24"/>
      <c r="E19" s="24"/>
      <c r="F19" s="24"/>
      <c r="G19" s="24"/>
      <c r="H19" s="25"/>
      <c r="I19" s="24"/>
      <c r="J19" s="25"/>
      <c r="K19" s="24"/>
      <c r="L19" s="25"/>
      <c r="M19" s="24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2.75" customHeight="1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2.75" customHeight="1">
      <c r="A21" s="24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2.75" customHeight="1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2.75" customHeight="1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2.75" customHeight="1">
      <c r="A24" s="24"/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2.75" customHeight="1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2.75" customHeight="1">
      <c r="A26" s="24"/>
      <c r="B26" s="24"/>
      <c r="C26" s="24"/>
      <c r="D26" s="24"/>
      <c r="E26" s="24"/>
      <c r="F26" s="24"/>
      <c r="G26" s="24"/>
      <c r="H26" s="25"/>
      <c r="I26" s="24"/>
      <c r="J26" s="25"/>
      <c r="K26" s="24"/>
      <c r="L26" s="25"/>
      <c r="M26" s="24"/>
      <c r="N26" s="2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6.5" customHeight="1">
      <c r="A27" s="24"/>
      <c r="B27" s="24"/>
      <c r="C27" s="24"/>
      <c r="D27" s="24"/>
      <c r="E27" s="24"/>
      <c r="F27" s="24"/>
      <c r="G27" s="24"/>
      <c r="H27" s="25"/>
      <c r="I27" s="24"/>
      <c r="J27" s="25"/>
      <c r="K27" s="24"/>
      <c r="L27" s="25"/>
      <c r="M27" s="24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2.75" customHeight="1">
      <c r="A28" s="28" t="s">
        <v>39</v>
      </c>
      <c r="B28" s="29" t="s">
        <v>47</v>
      </c>
      <c r="C28" s="29" t="s">
        <v>47</v>
      </c>
      <c r="D28" s="29" t="s">
        <v>47</v>
      </c>
      <c r="E28" s="29">
        <f t="shared" ref="E28:G28" si="3">SUM(E14:E27)</f>
        <v>112</v>
      </c>
      <c r="F28" s="29">
        <f t="shared" si="3"/>
        <v>82</v>
      </c>
      <c r="G28" s="29">
        <f t="shared" si="3"/>
        <v>23</v>
      </c>
      <c r="H28" s="30">
        <f>SUM(F28:G28)/E28</f>
        <v>0.9375</v>
      </c>
      <c r="I28" s="29">
        <v>7.0</v>
      </c>
      <c r="J28" s="30">
        <f>I28/E28</f>
        <v>0.0625</v>
      </c>
      <c r="K28" s="29">
        <f>SUM(K14:K27)</f>
        <v>7</v>
      </c>
      <c r="L28" s="30">
        <f>K28/E28</f>
        <v>0.0625</v>
      </c>
      <c r="M28" s="29">
        <f t="shared" ref="M28:N28" si="4">AVERAGE(M14:M27)</f>
        <v>79.1375</v>
      </c>
      <c r="N28" s="31">
        <f t="shared" si="4"/>
        <v>0.802025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0.0" customHeight="1">
      <c r="A30" s="32" t="s">
        <v>40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3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34" t="s">
        <v>41</v>
      </c>
      <c r="E33" s="1"/>
      <c r="F33" s="1"/>
      <c r="G33" s="3" t="s">
        <v>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2.25" customHeight="1">
      <c r="A34" s="1"/>
      <c r="B34" s="11"/>
      <c r="C34" s="6"/>
      <c r="D34" s="6"/>
      <c r="E34" s="1"/>
      <c r="F34" s="1"/>
      <c r="G34" s="9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hidden="1" customHeight="1">
      <c r="A35" s="12" t="s">
        <v>43</v>
      </c>
      <c r="C35" s="12"/>
      <c r="D35" s="1"/>
      <c r="E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5.0" customHeight="1">
      <c r="A37" s="1"/>
      <c r="B37" s="35" t="s">
        <v>60</v>
      </c>
      <c r="E37" s="36"/>
      <c r="F37" s="36"/>
      <c r="G37" s="35" t="s">
        <v>61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H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/>
  <pageMargins bottom="1.05125" footer="0.0" header="0.0" left="0.7086614173228347" right="0.7086614173228347" top="0.7480314960629921"/>
  <pageSetup orientation="landscape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</cp:coreProperties>
</file>