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380" windowHeight="8070" tabRatio="500" activeTab="4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5" i="5" l="1"/>
  <c r="L14" i="5"/>
  <c r="L15" i="4" l="1"/>
  <c r="A15" i="4"/>
  <c r="L14" i="4"/>
  <c r="A14" i="4"/>
  <c r="L15" i="3" l="1"/>
  <c r="L14" i="3"/>
  <c r="B37" i="6" l="1"/>
  <c r="A35" i="6"/>
  <c r="N28" i="6"/>
  <c r="M28" i="6"/>
  <c r="K28" i="6"/>
  <c r="L28" i="6" s="1"/>
  <c r="G28" i="6"/>
  <c r="F28" i="6"/>
  <c r="I28" i="6" s="1"/>
  <c r="E28" i="6"/>
  <c r="I27" i="6"/>
  <c r="I26" i="6"/>
  <c r="I25" i="6"/>
  <c r="I24" i="6"/>
  <c r="I23" i="6"/>
  <c r="I22" i="6"/>
  <c r="I21" i="6"/>
  <c r="I20" i="6"/>
  <c r="I19" i="6"/>
  <c r="I18" i="6"/>
  <c r="I17" i="6"/>
  <c r="I16" i="6"/>
  <c r="L15" i="6"/>
  <c r="L14" i="6"/>
  <c r="I20" i="1" l="1"/>
  <c r="I21" i="1"/>
  <c r="I22" i="1"/>
  <c r="I23" i="1"/>
  <c r="I18" i="1"/>
  <c r="I19" i="1"/>
  <c r="I24" i="1"/>
  <c r="A35" i="5" l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D17" i="5"/>
  <c r="C17" i="5"/>
  <c r="A17" i="5"/>
  <c r="E16" i="5"/>
  <c r="D16" i="5"/>
  <c r="C16" i="5"/>
  <c r="A16" i="5"/>
  <c r="C15" i="5"/>
  <c r="A15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B10" i="4"/>
  <c r="B37" i="4" s="1"/>
  <c r="L8" i="4"/>
  <c r="H8" i="4"/>
  <c r="E8" i="4"/>
  <c r="A35" i="3"/>
  <c r="N28" i="3"/>
  <c r="M28" i="3"/>
  <c r="K28" i="3"/>
  <c r="G28" i="3"/>
  <c r="F28" i="3"/>
  <c r="A15" i="3"/>
  <c r="E28" i="3"/>
  <c r="A14" i="3"/>
  <c r="B10" i="3"/>
  <c r="B37" i="3" s="1"/>
  <c r="L8" i="3"/>
  <c r="H8" i="3"/>
  <c r="E8" i="3"/>
  <c r="B37" i="1"/>
  <c r="A35" i="1"/>
  <c r="N28" i="1"/>
  <c r="M28" i="1"/>
  <c r="K28" i="1"/>
  <c r="G28" i="1"/>
  <c r="F28" i="1"/>
  <c r="E28" i="1"/>
  <c r="I27" i="1"/>
  <c r="I26" i="1"/>
  <c r="I25" i="1"/>
  <c r="I17" i="1"/>
  <c r="I16" i="1"/>
  <c r="L15" i="1"/>
  <c r="L14" i="1"/>
  <c r="H14" i="5" l="1"/>
  <c r="H15" i="5"/>
  <c r="I28" i="1"/>
  <c r="L28" i="1"/>
  <c r="L28" i="3"/>
  <c r="H28" i="3"/>
  <c r="I28" i="3"/>
  <c r="J28" i="3" s="1"/>
  <c r="I16" i="3"/>
  <c r="I17" i="3"/>
  <c r="I18" i="3"/>
  <c r="I19" i="3"/>
  <c r="E28" i="4"/>
  <c r="L28" i="4" s="1"/>
  <c r="E28" i="5"/>
  <c r="I20" i="3"/>
  <c r="I21" i="3"/>
  <c r="I22" i="3"/>
  <c r="I23" i="3"/>
  <c r="I24" i="3"/>
  <c r="I25" i="3"/>
  <c r="I26" i="3"/>
  <c r="I27" i="3"/>
  <c r="I14" i="5"/>
  <c r="J14" i="5" s="1"/>
  <c r="I15" i="5"/>
  <c r="J15" i="5" s="1"/>
  <c r="I16" i="5"/>
  <c r="I17" i="5"/>
  <c r="I18" i="5"/>
  <c r="I19" i="5"/>
  <c r="I20" i="5"/>
  <c r="I21" i="5"/>
  <c r="I22" i="5"/>
  <c r="I23" i="5"/>
  <c r="I24" i="5"/>
  <c r="I25" i="5"/>
  <c r="I26" i="5"/>
  <c r="I27" i="5"/>
  <c r="H28" i="5" l="1"/>
  <c r="I28" i="5"/>
  <c r="J28" i="5" s="1"/>
  <c r="H28" i="4"/>
  <c r="I28" i="4"/>
  <c r="J28" i="4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<sst xmlns="http://schemas.openxmlformats.org/spreadsheetml/2006/main" count="203" uniqueCount="46">
  <si>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</si>
  <si>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</si>
  <si>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</si>
  <si>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</si>
  <si>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</si>
  <si>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</si>
  <si>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</si>
  <si>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</si>
  <si>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</si>
  <si>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</si>
  <si>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Sept 2022 - Ene 2023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</si>
  <si>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</si>
  <si>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</si>
  <si>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</si>
  <si>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</si>
  <si>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</si>
  <si>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</si>
  <si>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</si>
  <si>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</si>
  <si>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</si>
  <si>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</si>
  <si>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</si>
  <si>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</si>
  <si>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</si>
  <si>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</si>
  <si>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</si>
  <si>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</si>
  <si>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</si>
  <si>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</si>
  <si>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</si>
  <si>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</si>
  <si>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</si>
  <si>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</si>
  <si>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</si>
  <si>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</si>
  <si>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</si>
  <si>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107A</t>
  </si>
  <si>
    <t>MTI. ERICK DE JESUS TELLEZ VERA</t>
  </si>
  <si>
    <t>IGEM</t>
  </si>
  <si>
    <t>LIC. GUADALUPE ZETINA CRUZ</t>
  </si>
  <si>
    <t>II</t>
  </si>
  <si>
    <t>2°</t>
  </si>
  <si>
    <t>III</t>
  </si>
  <si>
    <t>INFORMATICA</t>
  </si>
  <si>
    <t>IV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</si>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</sst>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06" zoomScaleNormal="106" workbookViewId="0">
      <selection activeCell="B16" sqref="B1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6" t="s">
        <v>6</v>
      </c>
      <c r="C8" s="26"/>
      <c r="D8" s="6" t="s">
        <v>7</v>
      </c>
      <c r="E8" s="7">
        <v>2</v>
      </c>
      <c r="G8" s="4" t="s">
        <v>8</v>
      </c>
      <c r="H8" s="7">
        <v>1</v>
      </c>
      <c r="I8" s="27" t="s">
        <v>9</v>
      </c>
      <c r="J8" s="27"/>
      <c r="K8" s="27"/>
      <c r="L8" s="26" t="s">
        <v>10</v>
      </c>
      <c r="M8" s="26"/>
      <c r="N8" s="26"/>
    </row>
    <row r="10" spans="1:14" x14ac:dyDescent="0.25">
      <c r="A10" s="4" t="s">
        <v>11</v>
      </c>
      <c r="B10" s="26" t="s">
        <v>37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12</v>
      </c>
      <c r="B12" s="29" t="s">
        <v>13</v>
      </c>
      <c r="C12" s="29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3" t="s">
        <v>24</v>
      </c>
    </row>
    <row r="13" spans="1:14" x14ac:dyDescent="0.25">
      <c r="A13" s="28"/>
      <c r="B13" s="29"/>
      <c r="C13" s="29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0" t="s">
        <v>35</v>
      </c>
      <c r="B14" s="11" t="s">
        <v>24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35</v>
      </c>
      <c r="B15" s="11" t="s">
        <v>24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31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32</v>
      </c>
      <c r="C33" s="35"/>
      <c r="D33" s="35"/>
      <c r="G33" s="23" t="s">
        <v>33</v>
      </c>
      <c r="H33" s="23"/>
      <c r="I33" s="23"/>
      <c r="J33" s="23"/>
    </row>
    <row r="34" spans="1:10" ht="38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21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 t="s">
        <v>39</v>
      </c>
      <c r="H37" s="32"/>
      <c r="I37" s="32"/>
      <c r="J37" s="32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06" zoomScaleNormal="106" workbookViewId="0">
      <selection activeCell="E6" sqref="E6:H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6" t="s">
        <v>41</v>
      </c>
      <c r="C8" s="26"/>
      <c r="D8" s="6" t="s">
        <v>7</v>
      </c>
      <c r="E8" s="21">
        <v>2</v>
      </c>
      <c r="G8" s="4" t="s">
        <v>8</v>
      </c>
      <c r="H8" s="21">
        <v>1</v>
      </c>
      <c r="I8" s="27" t="s">
        <v>9</v>
      </c>
      <c r="J8" s="27"/>
      <c r="K8" s="27"/>
      <c r="L8" s="26" t="s">
        <v>10</v>
      </c>
      <c r="M8" s="26"/>
      <c r="N8" s="26"/>
    </row>
    <row r="10" spans="1:14" x14ac:dyDescent="0.25">
      <c r="A10" s="4" t="s">
        <v>11</v>
      </c>
      <c r="B10" s="26" t="s">
        <v>37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5.75" thickBot="1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">
      <c r="A12" s="28" t="s">
        <v>12</v>
      </c>
      <c r="B12" s="29" t="s">
        <v>13</v>
      </c>
      <c r="C12" s="29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3" t="s">
        <v>24</v>
      </c>
    </row>
    <row r="13" spans="1:14" x14ac:dyDescent="0.25">
      <c r="A13" s="28"/>
      <c r="B13" s="29"/>
      <c r="C13" s="29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0" t="s">
        <v>35</v>
      </c>
      <c r="B14" s="11" t="s">
        <v>40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35</v>
      </c>
      <c r="B15" s="11" t="s">
        <v>40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5.75" thickBot="1" x14ac:dyDescent="0.3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31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32</v>
      </c>
      <c r="C33" s="35"/>
      <c r="D33" s="35"/>
      <c r="G33" s="23" t="s">
        <v>33</v>
      </c>
      <c r="H33" s="23"/>
      <c r="I33" s="23"/>
      <c r="J33" s="23"/>
    </row>
    <row r="34" spans="1:10" ht="38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21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 t="s">
        <v>39</v>
      </c>
      <c r="H37" s="32"/>
      <c r="I37" s="32"/>
      <c r="J37" s="3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29" zoomScale="87" zoomScaleNormal="87" workbookViewId="0">
      <selection activeCell="G37" sqref="G37:J37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42578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6">
        <v>3</v>
      </c>
      <c r="C8" s="26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7" t="s">
        <v>9</v>
      </c>
      <c r="J8" s="27"/>
      <c r="K8" s="27"/>
      <c r="L8" s="26" t="str">
        <f>'1'!L8</f>
        <v>Sept 2022 - Ene 2023</v>
      </c>
      <c r="M8" s="26"/>
      <c r="N8" s="26"/>
    </row>
    <row r="10" spans="1:14" x14ac:dyDescent="0.25">
      <c r="A10" s="4" t="s">
        <v>11</v>
      </c>
      <c r="B10" s="26" t="str">
        <f>'1'!B10</f>
        <v>MTI. ERICK DE JESUS TELLEZ VERA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12</v>
      </c>
      <c r="B12" s="29" t="s">
        <v>13</v>
      </c>
      <c r="C12" s="29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3" t="s">
        <v>24</v>
      </c>
    </row>
    <row r="13" spans="1:14" x14ac:dyDescent="0.25">
      <c r="A13" s="28"/>
      <c r="B13" s="29"/>
      <c r="C13" s="29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1" t="str">
        <f>'1'!A14</f>
        <v>CALCULO DIFERENCIAL</v>
      </c>
      <c r="B14" s="11" t="s">
        <v>42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2.75" x14ac:dyDescent="0.2">
      <c r="A15" s="11" t="str">
        <f>'1'!A15</f>
        <v>CALCULO DIFERENCIAL</v>
      </c>
      <c r="B15" s="11" t="s">
        <v>42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1"/>
        <v>0</v>
      </c>
      <c r="J28" s="17">
        <f t="shared" ref="J28" si="2">I28/E28</f>
        <v>0</v>
      </c>
      <c r="K28" s="16">
        <f>SUM(K14:K27)</f>
        <v>0</v>
      </c>
      <c r="L28" s="17">
        <f t="shared" ref="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31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32</v>
      </c>
      <c r="C33" s="35"/>
      <c r="D33" s="35"/>
      <c r="G33" s="23" t="s">
        <v>33</v>
      </c>
      <c r="H33" s="23"/>
      <c r="I33" s="23"/>
      <c r="J33" s="23"/>
    </row>
    <row r="34" spans="1:10" ht="62.25" customHeight="1" x14ac:dyDescent="0.25">
      <c r="B34" s="36"/>
      <c r="C34" s="36"/>
      <c r="D34" s="36"/>
      <c r="G34" s="26"/>
      <c r="H34" s="26"/>
      <c r="I34" s="26"/>
      <c r="J34" s="26"/>
    </row>
    <row r="35" spans="1:10" ht="15" hidden="1" customHeight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t="15" hidden="1" customHeight="1" x14ac:dyDescent="0.25"/>
    <row r="37" spans="1:10" ht="45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 t="s">
        <v>39</v>
      </c>
      <c r="H37" s="32"/>
      <c r="I37" s="32"/>
      <c r="J37" s="32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C3" zoomScale="73" zoomScaleNormal="73" workbookViewId="0">
      <selection activeCell="K14" sqref="K14:N15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6.5703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57031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">
        <v>43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6">
        <v>4</v>
      </c>
      <c r="C8" s="26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7" t="s">
        <v>9</v>
      </c>
      <c r="J8" s="27"/>
      <c r="K8" s="27"/>
      <c r="L8" s="26" t="str">
        <f>'1'!L8</f>
        <v>Sept 2022 - Ene 2023</v>
      </c>
      <c r="M8" s="26"/>
      <c r="N8" s="26"/>
    </row>
    <row r="10" spans="1:14" x14ac:dyDescent="0.25">
      <c r="A10" s="4" t="s">
        <v>11</v>
      </c>
      <c r="B10" s="26" t="str">
        <f>'1'!B10</f>
        <v>MTI. ERICK DE JESUS TELLEZ VERA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12</v>
      </c>
      <c r="B12" s="29" t="s">
        <v>13</v>
      </c>
      <c r="C12" s="29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3" t="s">
        <v>24</v>
      </c>
    </row>
    <row r="13" spans="1:14" x14ac:dyDescent="0.25">
      <c r="A13" s="28"/>
      <c r="B13" s="29"/>
      <c r="C13" s="29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1" t="str">
        <f>'1'!A14</f>
        <v>CALCULO DIFERENCIAL</v>
      </c>
      <c r="B14" s="11" t="s">
        <v>44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2.75" x14ac:dyDescent="0.2">
      <c r="A15" s="11" t="str">
        <f>'1'!A15</f>
        <v>CALCULO DIFERENCIAL</v>
      </c>
      <c r="B15" s="11" t="s">
        <v>44</v>
      </c>
      <c r="C15" s="11" t="s">
        <v>36</v>
      </c>
      <c r="D15" s="11" t="s">
        <v>38</v>
      </c>
      <c r="E15" s="11">
        <v>42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73</v>
      </c>
      <c r="F28" s="16">
        <f>SUM(F14:F27)</f>
        <v>71</v>
      </c>
      <c r="G28" s="16">
        <f>SUM(G14:G27)</f>
        <v>0</v>
      </c>
      <c r="H28" s="17">
        <f>SUM(F28:G28)/E28</f>
        <v>0.9726027397260274</v>
      </c>
      <c r="I28" s="16">
        <f t="shared" ref="I28" si="1">(E28-SUM(F28:G28))-K28</f>
        <v>2</v>
      </c>
      <c r="J28" s="17">
        <f t="shared" ref="J28" si="2">I28/E28</f>
        <v>2.7397260273972601E-2</v>
      </c>
      <c r="K28" s="16">
        <f>SUM(K14:K27)</f>
        <v>0</v>
      </c>
      <c r="L28" s="17">
        <f t="shared" ref="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31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32</v>
      </c>
      <c r="C33" s="35"/>
      <c r="D33" s="35"/>
      <c r="G33" s="23" t="s">
        <v>33</v>
      </c>
      <c r="H33" s="23"/>
      <c r="I33" s="23"/>
      <c r="J33" s="23"/>
    </row>
    <row r="34" spans="1:10" ht="62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7" t="str">
        <f>B10</f>
        <v>MTI. ERICK DE JESUS TELLEZ VERA</v>
      </c>
      <c r="C37" s="37"/>
      <c r="D37" s="37"/>
      <c r="E37" s="20"/>
      <c r="F37" s="20"/>
      <c r="G37" s="37" t="s">
        <v>39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topLeftCell="A9" zoomScale="69" zoomScaleNormal="69" workbookViewId="0">
      <selection activeCell="N31" sqref="N31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710937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6" t="s">
        <v>34</v>
      </c>
      <c r="C8" s="26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7" t="s">
        <v>9</v>
      </c>
      <c r="J8" s="27"/>
      <c r="K8" s="27"/>
      <c r="L8" s="26" t="str">
        <f>'1'!L8</f>
        <v>Sept 2022 - Ene 2023</v>
      </c>
      <c r="M8" s="26"/>
      <c r="N8" s="26"/>
    </row>
    <row r="10" spans="1:14" x14ac:dyDescent="0.25">
      <c r="A10" s="4" t="s">
        <v>11</v>
      </c>
      <c r="B10" s="26" t="str">
        <f>'1'!B10</f>
        <v>MTI. ERICK DE JESUS TELLEZ VERA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12</v>
      </c>
      <c r="B12" s="29" t="s">
        <v>13</v>
      </c>
      <c r="C12" s="29" t="s">
        <v>14</v>
      </c>
      <c r="D12" s="30" t="s">
        <v>15</v>
      </c>
      <c r="E12" s="30" t="s">
        <v>16</v>
      </c>
      <c r="F12" s="30" t="s">
        <v>17</v>
      </c>
      <c r="G12" s="30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3" t="s">
        <v>24</v>
      </c>
    </row>
    <row r="13" spans="1:14" x14ac:dyDescent="0.25">
      <c r="A13" s="28"/>
      <c r="B13" s="29"/>
      <c r="C13" s="29"/>
      <c r="D13" s="30"/>
      <c r="E13" s="30"/>
      <c r="F13" s="9" t="s">
        <v>25</v>
      </c>
      <c r="G13" s="9" t="s">
        <v>26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">
        <v>28</v>
      </c>
      <c r="E14" s="11">
        <v>31</v>
      </c>
      <c r="F14" s="11">
        <v>31</v>
      </c>
      <c r="G14" s="11"/>
      <c r="H14" s="12">
        <f t="shared" ref="H14:H15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>
        <v>0</v>
      </c>
      <c r="L14" s="12">
        <f t="shared" ref="L14:L15" si="3">K14/E14</f>
        <v>0</v>
      </c>
      <c r="M14" s="11">
        <v>75</v>
      </c>
      <c r="N14" s="13">
        <v>0.88</v>
      </c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107A</v>
      </c>
      <c r="D15" s="11" t="s">
        <v>38</v>
      </c>
      <c r="E15" s="11">
        <v>42</v>
      </c>
      <c r="F15" s="11">
        <v>37</v>
      </c>
      <c r="G15" s="11" t="s">
        <v>45</v>
      </c>
      <c r="H15" s="12">
        <f t="shared" si="0"/>
        <v>0.88095238095238093</v>
      </c>
      <c r="I15" s="11">
        <f t="shared" si="1"/>
        <v>5</v>
      </c>
      <c r="J15" s="12">
        <f t="shared" si="2"/>
        <v>0.11904761904761904</v>
      </c>
      <c r="K15" s="11">
        <v>0</v>
      </c>
      <c r="L15" s="12">
        <f t="shared" si="3"/>
        <v>0</v>
      </c>
      <c r="M15" s="11">
        <v>84</v>
      </c>
      <c r="N15" s="13">
        <v>0.57999999999999996</v>
      </c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/>
      <c r="I16" s="11">
        <f t="shared" si="1"/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/>
      <c r="I17" s="11">
        <f t="shared" si="1"/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73</v>
      </c>
      <c r="F28" s="16">
        <f>SUM(F14:F27)</f>
        <v>68</v>
      </c>
      <c r="G28" s="16">
        <f>SUM(G14:G27)</f>
        <v>0</v>
      </c>
      <c r="H28" s="17">
        <f>SUM(F28:G28)/E28</f>
        <v>0.93150684931506844</v>
      </c>
      <c r="I28" s="16">
        <f t="shared" si="1"/>
        <v>5</v>
      </c>
      <c r="J28" s="17">
        <f t="shared" si="2"/>
        <v>6.8493150684931503E-2</v>
      </c>
      <c r="K28" s="16">
        <f>SUM(K14:K27)</f>
        <v>0</v>
      </c>
      <c r="L28" s="17">
        <f t="shared" ref="L28" si="4">K28/E28</f>
        <v>0</v>
      </c>
      <c r="M28" s="16">
        <f>AVERAGE(M14:M27)</f>
        <v>79.5</v>
      </c>
      <c r="N28" s="18">
        <f>AVERAGE(N14:N27)</f>
        <v>0.73</v>
      </c>
    </row>
    <row r="30" spans="1:14" ht="120" customHeight="1" x14ac:dyDescent="0.25">
      <c r="A30" s="34" t="s">
        <v>31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32</v>
      </c>
      <c r="C33" s="35"/>
      <c r="D33" s="35"/>
      <c r="G33" s="23" t="s">
        <v>33</v>
      </c>
      <c r="H33" s="23"/>
      <c r="I33" s="23"/>
      <c r="J33" s="23"/>
    </row>
    <row r="34" spans="1:10" ht="62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2" t="str">
        <f>B10</f>
        <v>MTI. ERICK DE JESUS TELLEZ VERA</v>
      </c>
      <c r="C37" s="32"/>
      <c r="D37" s="32"/>
      <c r="E37" s="20"/>
      <c r="F37" s="20"/>
      <c r="G37" s="37" t="s">
        <v>39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2022-10-07T20:13:17Z</cp:lastPrinted>
  <dcterms:created xsi:type="dcterms:W3CDTF">2021-11-22T14:45:25Z</dcterms:created>
  <dcterms:modified xsi:type="dcterms:W3CDTF">2023-01-19T23:52:21Z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