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6380" windowHeight="8070" tabRatio="500" activeTab="4"/>
  </bookViews>
  <sheets>
    <sheet name="1" sheetId="1" r:id="rId1"/>
    <sheet name="2" sheetId="6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5" i="5" l="1"/>
  <c r="L14" i="5"/>
  <c r="L15" i="4" l="1"/>
  <c r="A15" i="4"/>
  <c r="L14" i="4"/>
  <c r="A14" i="4"/>
  <c r="L15" i="3" l="1"/>
  <c r="L14" i="3"/>
  <c r="B37" i="6" l="1"/>
  <c r="A35" i="6"/>
  <c r="N28" i="6"/>
  <c r="M28" i="6"/>
  <c r="K28" i="6"/>
  <c r="L28" i="6" s="1"/>
  <c r="G28" i="6"/>
  <c r="F28" i="6"/>
  <c r="I28" i="6" s="1"/>
  <c r="E28" i="6"/>
  <c r="I27" i="6"/>
  <c r="I26" i="6"/>
  <c r="I25" i="6"/>
  <c r="I24" i="6"/>
  <c r="I23" i="6"/>
  <c r="I22" i="6"/>
  <c r="I21" i="6"/>
  <c r="I20" i="6"/>
  <c r="I19" i="6"/>
  <c r="I18" i="6"/>
  <c r="I17" i="6"/>
  <c r="I16" i="6"/>
  <c r="L15" i="6"/>
  <c r="L14" i="6"/>
  <c r="I20" i="1" l="1"/>
  <c r="I21" i="1"/>
  <c r="I22" i="1"/>
  <c r="I23" i="1"/>
  <c r="I18" i="1"/>
  <c r="I19" i="1"/>
  <c r="I24" i="1"/>
  <c r="A35" i="5" l="1"/>
  <c r="N28" i="5"/>
  <c r="M28" i="5"/>
  <c r="K28" i="5"/>
  <c r="G28" i="5"/>
  <c r="F28" i="5"/>
  <c r="E27" i="5"/>
  <c r="D27" i="5"/>
  <c r="C27" i="5"/>
  <c r="A27" i="5"/>
  <c r="E26" i="5"/>
  <c r="D26" i="5"/>
  <c r="C26" i="5"/>
  <c r="A26" i="5"/>
  <c r="E25" i="5"/>
  <c r="D25" i="5"/>
  <c r="C25" i="5"/>
  <c r="A25" i="5"/>
  <c r="E24" i="5"/>
  <c r="D24" i="5"/>
  <c r="C24" i="5"/>
  <c r="A24" i="5"/>
  <c r="E23" i="5"/>
  <c r="D23" i="5"/>
  <c r="C23" i="5"/>
  <c r="A23" i="5"/>
  <c r="E22" i="5"/>
  <c r="D22" i="5"/>
  <c r="C22" i="5"/>
  <c r="A22" i="5"/>
  <c r="E21" i="5"/>
  <c r="D21" i="5"/>
  <c r="C21" i="5"/>
  <c r="A21" i="5"/>
  <c r="E20" i="5"/>
  <c r="D20" i="5"/>
  <c r="C20" i="5"/>
  <c r="A20" i="5"/>
  <c r="E19" i="5"/>
  <c r="D19" i="5"/>
  <c r="C19" i="5"/>
  <c r="A19" i="5"/>
  <c r="E18" i="5"/>
  <c r="D18" i="5"/>
  <c r="C18" i="5"/>
  <c r="A18" i="5"/>
  <c r="E17" i="5"/>
  <c r="D17" i="5"/>
  <c r="C17" i="5"/>
  <c r="A17" i="5"/>
  <c r="E16" i="5"/>
  <c r="D16" i="5"/>
  <c r="C16" i="5"/>
  <c r="A16" i="5"/>
  <c r="C15" i="5"/>
  <c r="A15" i="5"/>
  <c r="C14" i="5"/>
  <c r="A14" i="5"/>
  <c r="B10" i="5"/>
  <c r="B37" i="5" s="1"/>
  <c r="L8" i="5"/>
  <c r="H8" i="5"/>
  <c r="E8" i="5"/>
  <c r="A35" i="4"/>
  <c r="N28" i="4"/>
  <c r="M28" i="4"/>
  <c r="K28" i="4"/>
  <c r="G28" i="4"/>
  <c r="F28" i="4"/>
  <c r="B10" i="4"/>
  <c r="B37" i="4" s="1"/>
  <c r="L8" i="4"/>
  <c r="H8" i="4"/>
  <c r="E8" i="4"/>
  <c r="A35" i="3"/>
  <c r="N28" i="3"/>
  <c r="M28" i="3"/>
  <c r="K28" i="3"/>
  <c r="G28" i="3"/>
  <c r="F28" i="3"/>
  <c r="A15" i="3"/>
  <c r="E28" i="3"/>
  <c r="A14" i="3"/>
  <c r="B10" i="3"/>
  <c r="B37" i="3" s="1"/>
  <c r="L8" i="3"/>
  <c r="H8" i="3"/>
  <c r="E8" i="3"/>
  <c r="B37" i="1"/>
  <c r="A35" i="1"/>
  <c r="N28" i="1"/>
  <c r="M28" i="1"/>
  <c r="K28" i="1"/>
  <c r="G28" i="1"/>
  <c r="F28" i="1"/>
  <c r="E28" i="1"/>
  <c r="I27" i="1"/>
  <c r="I26" i="1"/>
  <c r="I25" i="1"/>
  <c r="I17" i="1"/>
  <c r="I16" i="1"/>
  <c r="L15" i="1"/>
  <c r="L14" i="1"/>
  <c r="H14" i="5" l="1"/>
  <c r="H15" i="5"/>
  <c r="I28" i="1"/>
  <c r="L28" i="1"/>
  <c r="L28" i="3"/>
  <c r="H28" i="3"/>
  <c r="I28" i="3"/>
  <c r="J28" i="3" s="1"/>
  <c r="I16" i="3"/>
  <c r="I17" i="3"/>
  <c r="I18" i="3"/>
  <c r="I19" i="3"/>
  <c r="E28" i="4"/>
  <c r="L28" i="4" s="1"/>
  <c r="E28" i="5"/>
  <c r="I20" i="3"/>
  <c r="I21" i="3"/>
  <c r="I22" i="3"/>
  <c r="I23" i="3"/>
  <c r="I24" i="3"/>
  <c r="I25" i="3"/>
  <c r="I26" i="3"/>
  <c r="I27" i="3"/>
  <c r="I14" i="5"/>
  <c r="J14" i="5" s="1"/>
  <c r="I15" i="5"/>
  <c r="J15" i="5" s="1"/>
  <c r="I16" i="5"/>
  <c r="I17" i="5"/>
  <c r="I18" i="5"/>
  <c r="I19" i="5"/>
  <c r="I20" i="5"/>
  <c r="I21" i="5"/>
  <c r="I22" i="5"/>
  <c r="I23" i="5"/>
  <c r="I24" i="5"/>
  <c r="I25" i="5"/>
  <c r="I26" i="5"/>
  <c r="I27" i="5"/>
  <c r="H28" i="5" l="1"/>
  <c r="I28" i="5"/>
  <c r="J28" i="5" s="1"/>
  <c r="H28" i="4"/>
  <c r="I28" i="4"/>
  <c r="J28" i="4" s="1"/>
  <c r="L28" i="5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<sst xmlns="http://schemas.openxmlformats.org/spreadsheetml/2006/main" count="206" uniqueCount="47">
  <si>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</si>
  <si>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</si>
  <si>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</si>
  <si>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</si>
  <si>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</si>
  <si>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</si>
  <si>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</si>
  <si>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</si>
  <si>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</si>
  <si>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</si>
  <si>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Sept 2022 - Ene 2023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</si>
  <si>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</si>
  <si>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</si>
  <si>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</si>
  <si>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</si>
  <si>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</si>
  <si>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</si>
  <si>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</si>
  <si>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</si>
  <si>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</si>
  <si>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</si>
  <si>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</si>
  <si>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</si>
  <si>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</si>
  <si>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</si>
  <si>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</si>
  <si>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</si>
  <si>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110A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</si>
  <si>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</si>
  <si>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</si>
  <si>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</si>
  <si>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</si>
  <si>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</si>
  <si>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</si>
  <si>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</si>
  <si>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CALCULO DIFERENCIAL</t>
  </si>
  <si>
    <t>107A</t>
  </si>
  <si>
    <t>MTI. ERICK DE JESUS TELLEZ VERA</t>
  </si>
  <si>
    <t>IGEM</t>
  </si>
  <si>
    <t>LIC. GUADALUPE ZETINA CRUZ</t>
  </si>
  <si>
    <t>II</t>
  </si>
  <si>
    <t>2°</t>
  </si>
  <si>
    <t>III</t>
  </si>
  <si>
    <t>INFORMATICA</t>
  </si>
  <si>
    <t>IV</t>
  </si>
  <si>
    <t xml:space="preserve"> 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</si>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</sst>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637921</xdr:colOff>
      <xdr:row>0</xdr:row>
      <xdr:rowOff>759600</xdr:rowOff>
    </xdr:to>
    <xdr:pic>
      <xdr:nvPicPr>
        <xdr:cNvPr id="3" name="Imagen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42</xdr:row>
      <xdr:rowOff>28575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9051030" y="56160"/>
          <a:ext cx="1321441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4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682559</xdr:colOff>
      <xdr:row>0</xdr:row>
      <xdr:rowOff>770760</xdr:rowOff>
    </xdr:to>
    <xdr:pic>
      <xdr:nvPicPr>
        <xdr:cNvPr id="5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66200" y="67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8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7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671400</xdr:colOff>
      <xdr:row>0</xdr:row>
      <xdr:rowOff>748440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4500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06" zoomScaleNormal="106" workbookViewId="0">
      <selection activeCell="B16" sqref="B16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 t="s">
        <v>6</v>
      </c>
      <c r="C8" s="29"/>
      <c r="D8" s="6" t="s">
        <v>7</v>
      </c>
      <c r="E8" s="7">
        <v>2</v>
      </c>
      <c r="G8" s="4" t="s">
        <v>8</v>
      </c>
      <c r="H8" s="7">
        <v>1</v>
      </c>
      <c r="I8" s="30" t="s">
        <v>9</v>
      </c>
      <c r="J8" s="30"/>
      <c r="K8" s="30"/>
      <c r="L8" s="29" t="s">
        <v>10</v>
      </c>
      <c r="M8" s="29"/>
      <c r="N8" s="29"/>
    </row>
    <row r="10" spans="1:14" x14ac:dyDescent="0.25">
      <c r="A10" s="4" t="s">
        <v>11</v>
      </c>
      <c r="B10" s="29" t="s">
        <v>37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0" t="s">
        <v>35</v>
      </c>
      <c r="B14" s="11" t="s">
        <v>24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100</v>
      </c>
      <c r="N14" s="13">
        <v>1</v>
      </c>
    </row>
    <row r="15" spans="1:14" s="14" customFormat="1" ht="12.75" x14ac:dyDescent="0.2">
      <c r="A15" s="10" t="s">
        <v>35</v>
      </c>
      <c r="B15" s="11" t="s">
        <v>24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0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2.75" x14ac:dyDescent="0.2">
      <c r="A17" s="10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>
        <v>0</v>
      </c>
      <c r="L17" s="12"/>
      <c r="M17" s="11"/>
      <c r="N17" s="13"/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38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21" customHeight="1" x14ac:dyDescent="0.25">
      <c r="B37" s="23" t="str">
        <f>B10</f>
        <v>MTI. ERICK DE JESUS TELLEZ VERA</v>
      </c>
      <c r="C37" s="23"/>
      <c r="D37" s="23"/>
      <c r="E37" s="20"/>
      <c r="F37" s="20"/>
      <c r="G37" s="23" t="s">
        <v>39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06" zoomScaleNormal="106" workbookViewId="0">
      <selection activeCell="E6" sqref="E6:H6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9.1406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 t="s">
        <v>41</v>
      </c>
      <c r="C8" s="29"/>
      <c r="D8" s="6" t="s">
        <v>7</v>
      </c>
      <c r="E8" s="21">
        <v>2</v>
      </c>
      <c r="G8" s="4" t="s">
        <v>8</v>
      </c>
      <c r="H8" s="21">
        <v>1</v>
      </c>
      <c r="I8" s="30" t="s">
        <v>9</v>
      </c>
      <c r="J8" s="30"/>
      <c r="K8" s="30"/>
      <c r="L8" s="29" t="s">
        <v>10</v>
      </c>
      <c r="M8" s="29"/>
      <c r="N8" s="29"/>
    </row>
    <row r="10" spans="1:14" x14ac:dyDescent="0.25">
      <c r="A10" s="4" t="s">
        <v>11</v>
      </c>
      <c r="B10" s="29" t="s">
        <v>37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5.75" thickBot="1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 x14ac:dyDescent="0.3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0" t="s">
        <v>35</v>
      </c>
      <c r="B14" s="11" t="s">
        <v>40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100</v>
      </c>
      <c r="N14" s="13">
        <v>1</v>
      </c>
    </row>
    <row r="15" spans="1:14" s="14" customFormat="1" ht="12.75" x14ac:dyDescent="0.2">
      <c r="A15" s="10" t="s">
        <v>35</v>
      </c>
      <c r="B15" s="11" t="s">
        <v>40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0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2.75" x14ac:dyDescent="0.2">
      <c r="A17" s="10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>
        <v>0</v>
      </c>
      <c r="L17" s="12"/>
      <c r="M17" s="11"/>
      <c r="N17" s="13"/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ht="15.75" thickBot="1" x14ac:dyDescent="0.3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38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21" customHeight="1" x14ac:dyDescent="0.25">
      <c r="B37" s="23" t="str">
        <f>B10</f>
        <v>MTI. ERICK DE JESUS TELLEZ VERA</v>
      </c>
      <c r="C37" s="23"/>
      <c r="D37" s="23"/>
      <c r="E37" s="20"/>
      <c r="F37" s="20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29" zoomScale="87" zoomScaleNormal="87" workbookViewId="0">
      <selection activeCell="G37" sqref="G37:J37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42578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>
        <v>3</v>
      </c>
      <c r="C8" s="29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30" t="s">
        <v>9</v>
      </c>
      <c r="J8" s="30"/>
      <c r="K8" s="30"/>
      <c r="L8" s="29" t="str">
        <f>'1'!L8</f>
        <v>Sept 2022 - Ene 2023</v>
      </c>
      <c r="M8" s="29"/>
      <c r="N8" s="29"/>
    </row>
    <row r="10" spans="1:14" x14ac:dyDescent="0.25">
      <c r="A10" s="4" t="s">
        <v>11</v>
      </c>
      <c r="B10" s="29" t="str">
        <f>'1'!B10</f>
        <v>MTI. ERICK DE JESUS TELLEZ VERA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1" t="str">
        <f>'1'!A14</f>
        <v>CALCULO DIFERENCIAL</v>
      </c>
      <c r="B14" s="11" t="s">
        <v>42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100</v>
      </c>
      <c r="N14" s="13">
        <v>1</v>
      </c>
    </row>
    <row r="15" spans="1:14" s="14" customFormat="1" ht="12.75" x14ac:dyDescent="0.2">
      <c r="A15" s="11" t="str">
        <f>'1'!A15</f>
        <v>CALCULO DIFERENCIAL</v>
      </c>
      <c r="B15" s="11" t="s">
        <v>42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1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/>
      <c r="L16" s="12"/>
      <c r="M16" s="11"/>
      <c r="N16" s="13"/>
    </row>
    <row r="17" spans="1:14" s="14" customFormat="1" ht="12.75" x14ac:dyDescent="0.2">
      <c r="A17" s="11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/>
      <c r="L17" s="12"/>
      <c r="M17" s="11"/>
      <c r="N17" s="13"/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>
        <f>SUM(F28:G28)/E28</f>
        <v>1</v>
      </c>
      <c r="I28" s="16">
        <f t="shared" si="1"/>
        <v>0</v>
      </c>
      <c r="J28" s="17">
        <f t="shared" ref="J28" si="2">I28/E28</f>
        <v>0</v>
      </c>
      <c r="K28" s="16">
        <f>SUM(K14:K27)</f>
        <v>0</v>
      </c>
      <c r="L28" s="17">
        <f t="shared" ref="L28" si="3"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t="15" hidden="1" customHeight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t="15" hidden="1" customHeight="1" x14ac:dyDescent="0.25"/>
    <row r="37" spans="1:10" ht="45" customHeight="1" x14ac:dyDescent="0.25">
      <c r="B37" s="23" t="str">
        <f>B10</f>
        <v>MTI. ERICK DE JESUS TELLEZ VERA</v>
      </c>
      <c r="C37" s="23"/>
      <c r="D37" s="23"/>
      <c r="E37" s="20"/>
      <c r="F37" s="20"/>
      <c r="G37" s="23" t="s">
        <v>39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C3" zoomScale="73" zoomScaleNormal="73" workbookViewId="0">
      <selection activeCell="K14" sqref="K14:N15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6.5703125" style="1" customWidth="1"/>
    <col min="4" max="4" width="21.85546875" style="1" customWidth="1"/>
    <col min="5" max="5" width="9.5703125" style="1" customWidth="1"/>
    <col min="6" max="7" width="7.42578125" style="1" customWidth="1"/>
    <col min="8" max="8" width="8.57031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 t="s">
        <v>43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>
        <v>4</v>
      </c>
      <c r="C8" s="29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30" t="s">
        <v>9</v>
      </c>
      <c r="J8" s="30"/>
      <c r="K8" s="30"/>
      <c r="L8" s="29" t="str">
        <f>'1'!L8</f>
        <v>Sept 2022 - Ene 2023</v>
      </c>
      <c r="M8" s="29"/>
      <c r="N8" s="29"/>
    </row>
    <row r="10" spans="1:14" x14ac:dyDescent="0.25">
      <c r="A10" s="4" t="s">
        <v>11</v>
      </c>
      <c r="B10" s="29" t="str">
        <f>'1'!B10</f>
        <v>MTI. ERICK DE JESUS TELLEZ VERA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1" t="str">
        <f>'1'!A14</f>
        <v>CALCULO DIFERENCIAL</v>
      </c>
      <c r="B14" s="11" t="s">
        <v>44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100</v>
      </c>
      <c r="N14" s="13">
        <v>1</v>
      </c>
    </row>
    <row r="15" spans="1:14" s="14" customFormat="1" ht="12.75" x14ac:dyDescent="0.2">
      <c r="A15" s="11" t="str">
        <f>'1'!A15</f>
        <v>CALCULO DIFERENCIAL</v>
      </c>
      <c r="B15" s="11" t="s">
        <v>44</v>
      </c>
      <c r="C15" s="11" t="s">
        <v>36</v>
      </c>
      <c r="D15" s="11" t="s">
        <v>38</v>
      </c>
      <c r="E15" s="11">
        <v>42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1"/>
      <c r="B16" s="11"/>
      <c r="C16" s="11"/>
      <c r="D16" s="11"/>
      <c r="E16" s="11"/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s="14" customFormat="1" ht="12.75" x14ac:dyDescent="0.2">
      <c r="A17" s="11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73</v>
      </c>
      <c r="F28" s="16">
        <f>SUM(F14:F27)</f>
        <v>71</v>
      </c>
      <c r="G28" s="16">
        <f>SUM(G14:G27)</f>
        <v>0</v>
      </c>
      <c r="H28" s="17">
        <f>SUM(F28:G28)/E28</f>
        <v>0.9726027397260274</v>
      </c>
      <c r="I28" s="16">
        <f t="shared" ref="I28" si="1">(E28-SUM(F28:G28))-K28</f>
        <v>2</v>
      </c>
      <c r="J28" s="17">
        <f t="shared" ref="J28" si="2">I28/E28</f>
        <v>2.7397260273972601E-2</v>
      </c>
      <c r="K28" s="16">
        <f>SUM(K14:K27)</f>
        <v>0</v>
      </c>
      <c r="L28" s="17">
        <f t="shared" ref="L28" si="3"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37" t="str">
        <f>B10</f>
        <v>MTI. ERICK DE JESUS TELLEZ VERA</v>
      </c>
      <c r="C37" s="37"/>
      <c r="D37" s="37"/>
      <c r="E37" s="20"/>
      <c r="F37" s="20"/>
      <c r="G37" s="37" t="s">
        <v>39</v>
      </c>
      <c r="H37" s="37"/>
      <c r="I37" s="37"/>
      <c r="J37" s="37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abSelected="1" zoomScale="69" zoomScaleNormal="69" workbookViewId="0">
      <selection activeCell="B16" sqref="B16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7" width="7.42578125" style="1" customWidth="1"/>
    <col min="8" max="8" width="8.710937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 t="s">
        <v>34</v>
      </c>
      <c r="C8" s="29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30" t="s">
        <v>9</v>
      </c>
      <c r="J8" s="30"/>
      <c r="K8" s="30"/>
      <c r="L8" s="29" t="str">
        <f>'1'!L8</f>
        <v>Sept 2022 - Ene 2023</v>
      </c>
      <c r="M8" s="29"/>
      <c r="N8" s="29"/>
    </row>
    <row r="10" spans="1:14" x14ac:dyDescent="0.25">
      <c r="A10" s="4" t="s">
        <v>11</v>
      </c>
      <c r="B10" s="29" t="str">
        <f>'1'!B10</f>
        <v>MTI. ERICK DE JESUS TELLEZ VERA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1" t="str">
        <f>'1'!A14</f>
        <v>CALCULO DIFERENCIAL</v>
      </c>
      <c r="B14" s="11" t="s">
        <v>46</v>
      </c>
      <c r="C14" s="11" t="str">
        <f>'1'!C14</f>
        <v>110A</v>
      </c>
      <c r="D14" s="11" t="s">
        <v>28</v>
      </c>
      <c r="E14" s="11">
        <v>31</v>
      </c>
      <c r="F14" s="11">
        <v>31</v>
      </c>
      <c r="G14" s="11"/>
      <c r="H14" s="12">
        <f t="shared" ref="H14:H15" si="0">F14/E14</f>
        <v>1</v>
      </c>
      <c r="I14" s="11">
        <f t="shared" ref="I14:I28" si="1">(E14-SUM(F14:G14))-K14</f>
        <v>0</v>
      </c>
      <c r="J14" s="12">
        <f t="shared" ref="J14:J28" si="2">I14/E14</f>
        <v>0</v>
      </c>
      <c r="K14" s="11">
        <v>0</v>
      </c>
      <c r="L14" s="12">
        <f t="shared" ref="L14:L15" si="3">K14/E14</f>
        <v>0</v>
      </c>
      <c r="M14" s="11">
        <v>75</v>
      </c>
      <c r="N14" s="13" t="s">
        <v>46</v>
      </c>
    </row>
    <row r="15" spans="1:14" s="14" customFormat="1" ht="12.75" x14ac:dyDescent="0.2">
      <c r="A15" s="11" t="str">
        <f>'1'!A15</f>
        <v>CALCULO DIFERENCIAL</v>
      </c>
      <c r="B15" s="11" t="s">
        <v>46</v>
      </c>
      <c r="C15" s="11" t="str">
        <f>'1'!C15</f>
        <v>107A</v>
      </c>
      <c r="D15" s="11" t="s">
        <v>38</v>
      </c>
      <c r="E15" s="11">
        <v>42</v>
      </c>
      <c r="F15" s="11">
        <v>37</v>
      </c>
      <c r="G15" s="11" t="s">
        <v>45</v>
      </c>
      <c r="H15" s="12">
        <f t="shared" si="0"/>
        <v>0.88095238095238093</v>
      </c>
      <c r="I15" s="11">
        <f t="shared" si="1"/>
        <v>5</v>
      </c>
      <c r="J15" s="12">
        <f t="shared" si="2"/>
        <v>0.11904761904761904</v>
      </c>
      <c r="K15" s="11">
        <v>0</v>
      </c>
      <c r="L15" s="12">
        <f t="shared" si="3"/>
        <v>0</v>
      </c>
      <c r="M15" s="11">
        <v>84</v>
      </c>
      <c r="N15" s="13">
        <v>0.57999999999999996</v>
      </c>
    </row>
    <row r="16" spans="1:14" s="14" customFormat="1" ht="12.75" x14ac:dyDescent="0.2">
      <c r="A16" s="11">
        <f>'1'!A16</f>
        <v>0</v>
      </c>
      <c r="B16" s="11"/>
      <c r="C16" s="11">
        <f>'1'!C16</f>
        <v>0</v>
      </c>
      <c r="D16" s="11">
        <f>'1'!D16</f>
        <v>0</v>
      </c>
      <c r="E16" s="11">
        <f>'1'!E16</f>
        <v>0</v>
      </c>
      <c r="F16" s="11"/>
      <c r="G16" s="11"/>
      <c r="H16" s="12"/>
      <c r="I16" s="11">
        <f t="shared" si="1"/>
        <v>0</v>
      </c>
      <c r="J16" s="12"/>
      <c r="K16" s="11"/>
      <c r="L16" s="12"/>
      <c r="M16" s="11"/>
      <c r="N16" s="13"/>
    </row>
    <row r="17" spans="1:14" s="14" customFormat="1" ht="12.75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/>
      <c r="I17" s="11">
        <f t="shared" si="1"/>
        <v>0</v>
      </c>
      <c r="J17" s="12"/>
      <c r="K17" s="11"/>
      <c r="L17" s="12"/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73</v>
      </c>
      <c r="F28" s="16">
        <f>SUM(F14:F27)</f>
        <v>68</v>
      </c>
      <c r="G28" s="16">
        <f>SUM(G14:G27)</f>
        <v>0</v>
      </c>
      <c r="H28" s="17">
        <f>SUM(F28:G28)/E28</f>
        <v>0.93150684931506844</v>
      </c>
      <c r="I28" s="16">
        <f t="shared" si="1"/>
        <v>5</v>
      </c>
      <c r="J28" s="17">
        <f t="shared" si="2"/>
        <v>6.8493150684931503E-2</v>
      </c>
      <c r="K28" s="16">
        <f>SUM(K14:K27)</f>
        <v>0</v>
      </c>
      <c r="L28" s="17">
        <f t="shared" ref="L28" si="4">K28/E28</f>
        <v>0</v>
      </c>
      <c r="M28" s="16">
        <f>AVERAGE(M14:M27)</f>
        <v>79.5</v>
      </c>
      <c r="N28" s="18">
        <f>AVERAGE(N14:N27)</f>
        <v>0.57999999999999996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MTI. ERICK DE JESUS TELLEZ VERA</v>
      </c>
      <c r="C37" s="23"/>
      <c r="D37" s="23"/>
      <c r="E37" s="20"/>
      <c r="F37" s="20"/>
      <c r="G37" s="37" t="s">
        <v>39</v>
      </c>
      <c r="H37" s="37"/>
      <c r="I37" s="37"/>
      <c r="J37" s="37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3</cp:revision>
  <cp:lastPrinted>2022-10-07T20:13:17Z</cp:lastPrinted>
  <dcterms:created xsi:type="dcterms:W3CDTF">2021-11-22T14:45:25Z</dcterms:created>
  <dcterms:modified xsi:type="dcterms:W3CDTF">2023-01-23T23:39:00Z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