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2-23\REPORTES\"/>
    </mc:Choice>
  </mc:AlternateContent>
  <bookViews>
    <workbookView xWindow="-105" yWindow="15" windowWidth="20730" windowHeight="1164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L17" i="22" s="1"/>
  <c r="A18" i="22"/>
  <c r="C18" i="22"/>
  <c r="D18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L16" i="22"/>
  <c r="I14" i="22"/>
  <c r="L14" i="25"/>
  <c r="L15" i="25"/>
  <c r="L16" i="25"/>
  <c r="L17" i="25"/>
  <c r="L18" i="25"/>
  <c r="H17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<sst xmlns="http://schemas.openxmlformats.org/spreadsheetml/2006/main" count="233" uniqueCount="51">
  <si>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</si>
  <si>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</si>
  <si>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</si>
  <si>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</si>
  <si>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</si>
  <si>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</si>
  <si>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</si>
  <si>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</si>
  <si>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</si>
  <si>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</si>
  <si>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</si>
  <si>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</si>
  <si>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</si>
  <si>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</si>
  <si>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</si>
  <si>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</si>
  <si>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</si>
  <si>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</si>
  <si>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</si>
  <si>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</si>
  <si>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</si>
  <si>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</si>
  <si>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</si>
  <si>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</si>
  <si>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</si>
  <si>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</si>
  <si>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</si>
  <si>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</si>
  <si>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</si>
  <si>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</si>
  <si>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</si>
  <si>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</si>
  <si>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</si>
  <si>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</si>
  <si>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</si>
  <si>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</si>
  <si>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ESTADISTICA INFERENCIAL I</t>
  </si>
  <si>
    <t>301A</t>
  </si>
  <si>
    <t>IIND</t>
  </si>
  <si>
    <t>ESTADISTICA INFERENCIAL II</t>
  </si>
  <si>
    <t>301C</t>
  </si>
  <si>
    <t>401A</t>
  </si>
  <si>
    <t>407A</t>
  </si>
  <si>
    <t>507A</t>
  </si>
  <si>
    <t>IGEM</t>
  </si>
  <si>
    <t>II</t>
  </si>
  <si>
    <t>SEP 22- ENE 23</t>
  </si>
  <si>
    <t>SE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</si>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</sst>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46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36</v>
      </c>
      <c r="B14" s="9" t="s">
        <v>21</v>
      </c>
      <c r="C14" s="9" t="s">
        <v>37</v>
      </c>
      <c r="D14" s="9" t="s">
        <v>38</v>
      </c>
      <c r="E14" s="9">
        <v>21</v>
      </c>
      <c r="F14" s="9">
        <v>19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0.71430000000000005</v>
      </c>
    </row>
    <row r="15" spans="1:14" s="11" customFormat="1" x14ac:dyDescent="0.2">
      <c r="A15" s="8" t="s">
        <v>36</v>
      </c>
      <c r="B15" s="9" t="s">
        <v>21</v>
      </c>
      <c r="C15" s="9" t="s">
        <v>40</v>
      </c>
      <c r="D15" s="9" t="s">
        <v>38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0.7</v>
      </c>
    </row>
    <row r="16" spans="1:14" s="11" customFormat="1" x14ac:dyDescent="0.2">
      <c r="A16" s="8" t="s">
        <v>39</v>
      </c>
      <c r="B16" s="9" t="s">
        <v>21</v>
      </c>
      <c r="C16" s="9" t="s">
        <v>41</v>
      </c>
      <c r="D16" s="9" t="s">
        <v>38</v>
      </c>
      <c r="E16" s="9">
        <v>10</v>
      </c>
      <c r="F16" s="9">
        <v>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65</v>
      </c>
      <c r="N16" s="15">
        <v>0.7</v>
      </c>
    </row>
    <row r="17" spans="1:18" s="11" customFormat="1" x14ac:dyDescent="0.2">
      <c r="A17" s="8" t="s">
        <v>36</v>
      </c>
      <c r="B17" s="9" t="s">
        <v>21</v>
      </c>
      <c r="C17" s="9" t="s">
        <v>42</v>
      </c>
      <c r="D17" s="9" t="s">
        <v>44</v>
      </c>
      <c r="E17" s="9"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0.71</v>
      </c>
    </row>
    <row r="18" spans="1:18" s="11" customFormat="1" x14ac:dyDescent="0.2">
      <c r="A18" s="8" t="s">
        <v>39</v>
      </c>
      <c r="B18" s="9" t="s">
        <v>21</v>
      </c>
      <c r="C18" s="9" t="s">
        <v>43</v>
      </c>
      <c r="D18" s="9" t="s">
        <v>44</v>
      </c>
      <c r="E18" s="9">
        <v>15</v>
      </c>
      <c r="F18" s="9">
        <v>14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0.87</v>
      </c>
    </row>
    <row r="19" spans="1:18" s="11" customFormat="1" x14ac:dyDescent="0.2">
      <c r="A19" s="8" t="s">
        <v>36</v>
      </c>
      <c r="B19" s="9" t="s">
        <v>45</v>
      </c>
      <c r="C19" s="9" t="s">
        <v>42</v>
      </c>
      <c r="D19" s="9" t="s">
        <v>44</v>
      </c>
      <c r="E19" s="9">
        <v>7</v>
      </c>
      <c r="F19" s="9">
        <v>5</v>
      </c>
      <c r="G19" s="9"/>
      <c r="H19" s="10"/>
      <c r="I19" s="9">
        <v>2</v>
      </c>
      <c r="J19" s="10"/>
      <c r="K19" s="9">
        <v>0</v>
      </c>
      <c r="L19" s="10">
        <f t="shared" si="1"/>
        <v>0</v>
      </c>
      <c r="M19" s="9">
        <v>66</v>
      </c>
      <c r="N19" s="15">
        <v>0.71</v>
      </c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70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76.5</v>
      </c>
      <c r="N28" s="19">
        <f>AVERAGE(N14:N27)</f>
        <v>0.73404999999999998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 t="s">
        <v>45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49</v>
      </c>
      <c r="N14" s="15">
        <v>0.56999999999999995</v>
      </c>
    </row>
    <row r="15" spans="1:14" s="11" customFormat="1" x14ac:dyDescent="0.2">
      <c r="A15" s="9" t="str">
        <f>'1'!A15</f>
        <v>ESTADISTICA INFERENCIAL I</v>
      </c>
      <c r="B15" s="9" t="s">
        <v>45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">
      <c r="A16" s="9" t="str">
        <f>'1'!A16</f>
        <v>ESTADISTICA INFERENCIAL II</v>
      </c>
      <c r="B16" s="9" t="s">
        <v>47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 t="s">
        <v>47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 t="s">
        <v>45</v>
      </c>
      <c r="C18" s="9" t="str">
        <f>'1'!C18</f>
        <v>507A</v>
      </c>
      <c r="D18" s="9" t="str">
        <f>'1'!D18</f>
        <v>IGEM</v>
      </c>
      <c r="E18" s="9">
        <v>15</v>
      </c>
      <c r="F18" s="9">
        <v>11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72</v>
      </c>
      <c r="N18" s="15">
        <v>0.73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37</v>
      </c>
      <c r="G28" s="17">
        <f>SUM(G14:G27)</f>
        <v>0</v>
      </c>
      <c r="H28" s="18"/>
      <c r="I28" s="17">
        <f t="shared" si="0"/>
        <v>36</v>
      </c>
      <c r="J28" s="18"/>
      <c r="K28" s="17">
        <f>SUM(K14:K27)</f>
        <v>0</v>
      </c>
      <c r="L28" s="18">
        <f t="shared" si="1"/>
        <v>0</v>
      </c>
      <c r="M28" s="21">
        <f>AVERAGE(M14:M27)</f>
        <v>58.333333333333336</v>
      </c>
      <c r="N28" s="19">
        <f>AVERAGE(N14:N27)</f>
        <v>0.66666666666666663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90" zoomScaleNormal="90" zoomScaleSheetLayoutView="100" workbookViewId="0">
      <selection activeCell="P29" sqref="P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 t="s">
        <v>48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0.81</v>
      </c>
    </row>
    <row r="15" spans="1:14" s="11" customFormat="1" x14ac:dyDescent="0.2">
      <c r="A15" s="9" t="str">
        <f>'1'!A15</f>
        <v>ESTADISTICA INFERENCIAL I</v>
      </c>
      <c r="B15" s="9" t="s">
        <v>48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56</v>
      </c>
      <c r="N15" s="15">
        <v>0.7</v>
      </c>
    </row>
    <row r="16" spans="1:14" s="11" customFormat="1" x14ac:dyDescent="0.2">
      <c r="A16" s="9" t="str">
        <f>'1'!A16</f>
        <v>ESTADISTICA INFERENCIAL II</v>
      </c>
      <c r="B16" s="9" t="s">
        <v>45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9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81</v>
      </c>
      <c r="N16" s="15">
        <v>0.7</v>
      </c>
    </row>
    <row r="17" spans="1:14" s="11" customFormat="1" x14ac:dyDescent="0.2">
      <c r="A17" s="9" t="str">
        <f>'1'!A17</f>
        <v>ESTADISTICA INFERENCIAL I</v>
      </c>
      <c r="B17" s="9" t="s">
        <v>48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61</v>
      </c>
      <c r="N17" s="15">
        <v>0.71</v>
      </c>
    </row>
    <row r="18" spans="1:14" s="11" customFormat="1" x14ac:dyDescent="0.2">
      <c r="A18" s="9" t="str">
        <f>'1'!A18</f>
        <v>ESTADISTICA INFERENCIAL II</v>
      </c>
      <c r="B18" s="9" t="s">
        <v>48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13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83</v>
      </c>
      <c r="N18" s="15">
        <v>0.8</v>
      </c>
    </row>
    <row r="19" spans="1:14" s="11" customFormat="1" x14ac:dyDescent="0.2">
      <c r="A19" s="9" t="s">
        <v>39</v>
      </c>
      <c r="B19" s="9" t="s">
        <v>48</v>
      </c>
      <c r="C19" s="9" t="s">
        <v>41</v>
      </c>
      <c r="D19" s="9" t="s">
        <v>38</v>
      </c>
      <c r="E19" s="9">
        <v>10</v>
      </c>
      <c r="F19" s="9">
        <v>4</v>
      </c>
      <c r="G19" s="9"/>
      <c r="H19" s="10"/>
      <c r="I19" s="9">
        <v>6</v>
      </c>
      <c r="J19" s="10"/>
      <c r="K19" s="9">
        <v>0</v>
      </c>
      <c r="L19" s="10">
        <v>0</v>
      </c>
      <c r="M19" s="9">
        <v>34</v>
      </c>
      <c r="N19" s="15">
        <v>0.4</v>
      </c>
    </row>
    <row r="20" spans="1:14" s="11" customFormat="1" x14ac:dyDescent="0.2">
      <c r="A20" s="9" t="s">
        <v>36</v>
      </c>
      <c r="B20" s="9" t="s">
        <v>49</v>
      </c>
      <c r="C20" s="9" t="s">
        <v>37</v>
      </c>
      <c r="D20" s="9" t="s">
        <v>38</v>
      </c>
      <c r="E20" s="9">
        <v>21</v>
      </c>
      <c r="F20" s="9">
        <v>19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86</v>
      </c>
      <c r="N20" s="15">
        <v>0.86</v>
      </c>
    </row>
    <row r="21" spans="1:14" s="11" customFormat="1" x14ac:dyDescent="0.2">
      <c r="A21" s="9" t="s">
        <v>36</v>
      </c>
      <c r="B21" s="9" t="s">
        <v>49</v>
      </c>
      <c r="C21" s="9" t="s">
        <v>40</v>
      </c>
      <c r="D21" s="9" t="s">
        <v>38</v>
      </c>
      <c r="E21" s="9">
        <v>20</v>
      </c>
      <c r="F21" s="9">
        <v>19</v>
      </c>
      <c r="G21" s="9"/>
      <c r="H21" s="10"/>
      <c r="I21" s="9">
        <v>1</v>
      </c>
      <c r="J21" s="10"/>
      <c r="K21" s="9">
        <v>0</v>
      </c>
      <c r="L21" s="10">
        <v>0</v>
      </c>
      <c r="M21" s="9">
        <v>85</v>
      </c>
      <c r="N21" s="15">
        <v>0.65</v>
      </c>
    </row>
    <row r="22" spans="1:14" s="11" customFormat="1" x14ac:dyDescent="0.2">
      <c r="A22" s="9" t="s">
        <v>39</v>
      </c>
      <c r="B22" s="9" t="s">
        <v>49</v>
      </c>
      <c r="C22" s="9" t="s">
        <v>41</v>
      </c>
      <c r="D22" s="9" t="s">
        <v>38</v>
      </c>
      <c r="E22" s="9">
        <v>10</v>
      </c>
      <c r="F22" s="9">
        <v>4</v>
      </c>
      <c r="G22" s="9"/>
      <c r="H22" s="10"/>
      <c r="I22" s="9">
        <v>6</v>
      </c>
      <c r="J22" s="10"/>
      <c r="K22" s="9">
        <v>0</v>
      </c>
      <c r="L22" s="10">
        <v>0</v>
      </c>
      <c r="M22" s="9">
        <v>34</v>
      </c>
      <c r="N22" s="15">
        <v>0.4</v>
      </c>
    </row>
    <row r="23" spans="1:14" s="11" customFormat="1" x14ac:dyDescent="0.2">
      <c r="A23" s="9" t="s">
        <v>36</v>
      </c>
      <c r="B23" s="9" t="s">
        <v>49</v>
      </c>
      <c r="C23" s="9" t="s">
        <v>42</v>
      </c>
      <c r="D23" s="9" t="s">
        <v>44</v>
      </c>
      <c r="E23" s="9">
        <v>7</v>
      </c>
      <c r="F23" s="9">
        <v>5</v>
      </c>
      <c r="G23" s="9"/>
      <c r="H23" s="10"/>
      <c r="I23" s="9">
        <v>2</v>
      </c>
      <c r="J23" s="10"/>
      <c r="K23" s="9">
        <v>0</v>
      </c>
      <c r="L23" s="10">
        <v>0</v>
      </c>
      <c r="M23" s="9">
        <v>70</v>
      </c>
      <c r="N23" s="15">
        <v>0.71</v>
      </c>
    </row>
    <row r="24" spans="1:14" s="11" customFormat="1" x14ac:dyDescent="0.2">
      <c r="A24" s="9" t="s">
        <v>39</v>
      </c>
      <c r="B24" s="9" t="s">
        <v>49</v>
      </c>
      <c r="C24" s="9" t="s">
        <v>43</v>
      </c>
      <c r="D24" s="9" t="s">
        <v>44</v>
      </c>
      <c r="E24" s="9">
        <v>15</v>
      </c>
      <c r="F24" s="9">
        <v>12</v>
      </c>
      <c r="G24" s="9"/>
      <c r="H24" s="10"/>
      <c r="I24" s="9">
        <v>3</v>
      </c>
      <c r="J24" s="10"/>
      <c r="K24" s="9">
        <v>0</v>
      </c>
      <c r="L24" s="10">
        <v>0</v>
      </c>
      <c r="M24" s="9">
        <v>77</v>
      </c>
      <c r="N24" s="15">
        <v>0.8</v>
      </c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156</v>
      </c>
      <c r="F28" s="17">
        <f>SUM(F14:F27)</f>
        <v>121</v>
      </c>
      <c r="G28" s="17">
        <f>SUM(G14:G27)</f>
        <v>0</v>
      </c>
      <c r="H28" s="18"/>
      <c r="I28" s="17">
        <f t="shared" si="0"/>
        <v>35</v>
      </c>
      <c r="J28" s="18"/>
      <c r="K28" s="17">
        <f>SUM(K14:K27)</f>
        <v>0</v>
      </c>
      <c r="L28" s="18">
        <f t="shared" si="1"/>
        <v>0</v>
      </c>
      <c r="M28" s="21">
        <f>AVERAGE(M14:M27)</f>
        <v>67</v>
      </c>
      <c r="N28" s="19">
        <f>AVERAGE(N14:N27)</f>
        <v>0.68545454545454554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9" zoomScaleNormal="10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 t="s">
        <v>50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15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69</v>
      </c>
      <c r="N14" s="15">
        <v>0.71</v>
      </c>
    </row>
    <row r="15" spans="1:14" s="11" customFormat="1" x14ac:dyDescent="0.2">
      <c r="A15" s="9" t="str">
        <f>'1'!A15</f>
        <v>ESTADISTICA INFERENCIAL I</v>
      </c>
      <c r="B15" s="9" t="s">
        <v>50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19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91</v>
      </c>
      <c r="N15" s="15">
        <v>0.85</v>
      </c>
    </row>
    <row r="16" spans="1:14" s="11" customFormat="1" x14ac:dyDescent="0.2">
      <c r="A16" s="9" t="str">
        <f>'1'!A16</f>
        <v>ESTADISTICA INFERENCIAL II</v>
      </c>
      <c r="B16" s="9" t="s">
        <v>50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8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65</v>
      </c>
      <c r="N16" s="15">
        <v>0.8</v>
      </c>
    </row>
    <row r="17" spans="1:14" s="11" customFormat="1" x14ac:dyDescent="0.2">
      <c r="A17" s="9" t="str">
        <f>'1'!A17</f>
        <v>ESTADISTICA INFERENCIAL I</v>
      </c>
      <c r="B17" s="9" t="s">
        <v>50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71</v>
      </c>
      <c r="N17" s="15">
        <v>0.71</v>
      </c>
    </row>
    <row r="18" spans="1:14" s="11" customFormat="1" x14ac:dyDescent="0.2">
      <c r="A18" s="9" t="str">
        <f>'1'!A18</f>
        <v>ESTADISTICA INFERENCIAL II</v>
      </c>
      <c r="B18" s="9" t="s">
        <v>50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14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9">
        <v>83</v>
      </c>
      <c r="N18" s="15">
        <v>0.73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61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75.8</v>
      </c>
      <c r="N28" s="19">
        <f>AVERAGE(N14:N27)</f>
        <v>0.76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H15" sqref="H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11</v>
      </c>
      <c r="G14" s="9">
        <v>7</v>
      </c>
      <c r="H14" s="10">
        <v>0.85</v>
      </c>
      <c r="I14" s="9">
        <v>2</v>
      </c>
      <c r="J14" s="10">
        <f t="shared" ref="J14:J28" si="0">I14/E14</f>
        <v>9.5238095238095233E-2</v>
      </c>
      <c r="K14" s="9">
        <v>1</v>
      </c>
      <c r="L14" s="10">
        <f t="shared" ref="L14:L28" si="1">K14/E14</f>
        <v>4.7619047619047616E-2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10</v>
      </c>
      <c r="G15" s="9">
        <v>9</v>
      </c>
      <c r="H15" s="10">
        <v>0.95</v>
      </c>
      <c r="I15" s="9">
        <v>0</v>
      </c>
      <c r="J15" s="10">
        <f t="shared" si="0"/>
        <v>0</v>
      </c>
      <c r="K15" s="9">
        <v>1</v>
      </c>
      <c r="L15" s="10">
        <f t="shared" si="1"/>
        <v>0.05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2</v>
      </c>
      <c r="G16" s="9">
        <v>6</v>
      </c>
      <c r="H16" s="10">
        <v>0.8</v>
      </c>
      <c r="I16" s="9">
        <v>0</v>
      </c>
      <c r="J16" s="10">
        <f t="shared" si="0"/>
        <v>0</v>
      </c>
      <c r="K16" s="9">
        <v>2</v>
      </c>
      <c r="L16" s="10">
        <f t="shared" si="1"/>
        <v>0.2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>
        <v>0</v>
      </c>
      <c r="H17" s="10">
        <f t="shared" ref="H17" si="2">F17/E17</f>
        <v>0.7142857142857143</v>
      </c>
      <c r="I17" s="9">
        <v>0</v>
      </c>
      <c r="J17" s="10">
        <f t="shared" si="0"/>
        <v>0</v>
      </c>
      <c r="K17" s="9">
        <v>2</v>
      </c>
      <c r="L17" s="10">
        <f t="shared" si="1"/>
        <v>0.2857142857142857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10</v>
      </c>
      <c r="G18" s="9">
        <v>4</v>
      </c>
      <c r="H18" s="10">
        <v>0.93</v>
      </c>
      <c r="I18" s="9">
        <v>0</v>
      </c>
      <c r="J18" s="10">
        <f t="shared" si="0"/>
        <v>0</v>
      </c>
      <c r="K18" s="9">
        <v>1</v>
      </c>
      <c r="L18" s="10">
        <f t="shared" si="1"/>
        <v>6.6666666666666666E-2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38</v>
      </c>
      <c r="G28" s="17">
        <f>SUM(G14:G27)</f>
        <v>26</v>
      </c>
      <c r="H28" s="18">
        <f>SUM(F28:G28)/E28</f>
        <v>0.87671232876712324</v>
      </c>
      <c r="I28" s="17">
        <f t="shared" ref="I28" si="3">(E28-SUM(F28:G28))-K28</f>
        <v>2</v>
      </c>
      <c r="J28" s="18">
        <f t="shared" si="0"/>
        <v>2.7397260273972601E-2</v>
      </c>
      <c r="K28" s="17">
        <f>SUM(K14:K27)</f>
        <v>7</v>
      </c>
      <c r="L28" s="18">
        <f t="shared" si="1"/>
        <v>9.5890410958904104E-2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</cp:lastModifiedBy>
  <cp:revision/>
  <dcterms:created xsi:type="dcterms:W3CDTF">2021-11-22T14:45:25Z</dcterms:created>
  <dcterms:modified xsi:type="dcterms:W3CDTF">2023-01-03T02:09:29Z</dcterms:modified>
  <cp:category/>
  <cp:contentStatus/>
</cp:coreProperties>
</file>