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essl\Desktop\"/>
    </mc:Choice>
  </mc:AlternateContent>
  <xr:revisionPtr revIDLastSave="0" documentId="13_ncr:1_{819C6F05-C6CD-4355-9868-430351E5B5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0" l="1"/>
  <c r="I15" i="10"/>
  <c r="I14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B10" i="23"/>
  <c r="B37" i="23" s="1"/>
  <c r="L8" i="23"/>
  <c r="H8" i="23"/>
  <c r="E8" i="23"/>
  <c r="A18" i="22"/>
  <c r="C18" i="22"/>
  <c r="E18" i="22"/>
  <c r="L18" i="22" s="1"/>
  <c r="A19" i="22"/>
  <c r="C19" i="22"/>
  <c r="D19" i="22"/>
  <c r="E19" i="22"/>
  <c r="L19" i="22" s="1"/>
  <c r="A20" i="22"/>
  <c r="C20" i="22"/>
  <c r="D20" i="22"/>
  <c r="E20" i="22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B10" i="22"/>
  <c r="B37" i="22"/>
  <c r="L8" i="22"/>
  <c r="H8" i="22"/>
  <c r="E8" i="22"/>
  <c r="N28" i="22"/>
  <c r="M28" i="22"/>
  <c r="K28" i="22"/>
  <c r="G28" i="22"/>
  <c r="F28" i="22"/>
  <c r="L25" i="22"/>
  <c r="H25" i="22"/>
  <c r="L24" i="22"/>
  <c r="I24" i="22"/>
  <c r="J24" i="22" s="1"/>
  <c r="H24" i="22"/>
  <c r="H23" i="22"/>
  <c r="I21" i="22"/>
  <c r="J21" i="22" s="1"/>
  <c r="H21" i="22"/>
  <c r="L20" i="22"/>
  <c r="I20" i="22"/>
  <c r="J20" i="22" s="1"/>
  <c r="H20" i="22"/>
  <c r="I19" i="22"/>
  <c r="J19" i="22" s="1"/>
  <c r="B37" i="10"/>
  <c r="N28" i="10"/>
  <c r="F28" i="10"/>
  <c r="E28" i="10"/>
  <c r="H19" i="22" l="1"/>
  <c r="I23" i="22"/>
  <c r="J23" i="22" s="1"/>
  <c r="I27" i="22"/>
  <c r="J27" i="22" s="1"/>
  <c r="H27" i="22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  <c r="D1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<sst xmlns="http://schemas.openxmlformats.org/spreadsheetml/2006/main" count="182" uniqueCount="51">
  <si>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</si>
  <si>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</si>
  <si>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</si>
  <si>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</si>
  <si>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</si>
  <si>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</si>
  <si>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</si>
  <si>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</si>
  <si>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</si>
  <si>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</si>
  <si>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</si>
  <si>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</si>
  <si>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</si>
  <si>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</si>
  <si>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</si>
  <si>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</si>
  <si>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</si>
  <si>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</si>
  <si>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</si>
  <si>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</si>
  <si>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</si>
  <si>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</si>
  <si>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</si>
  <si>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</si>
  <si>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</si>
  <si>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</si>
  <si>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</si>
  <si>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</si>
  <si>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</si>
  <si>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</si>
  <si>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</si>
  <si>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</si>
  <si>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</si>
  <si>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</si>
  <si>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Química Inorgánica</t>
  </si>
  <si>
    <t>Desarrollo sustentable</t>
  </si>
  <si>
    <t>Taller de Investigación II</t>
  </si>
  <si>
    <t>Jessica A. Reyes Larios</t>
  </si>
  <si>
    <t>Septiembre 2022/enero 2023</t>
  </si>
  <si>
    <t>S/E</t>
  </si>
  <si>
    <t>Química Industrial</t>
  </si>
  <si>
    <t>Química Electromecánica</t>
  </si>
  <si>
    <t>106 B</t>
  </si>
  <si>
    <t>101 A</t>
  </si>
  <si>
    <t>304 A</t>
  </si>
  <si>
    <t>102 B</t>
  </si>
  <si>
    <t>706 A</t>
  </si>
  <si>
    <t>IAMB</t>
  </si>
  <si>
    <t>IIND</t>
  </si>
  <si>
    <t>ISIC</t>
  </si>
  <si>
    <t>IEME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</si>
</sst>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3" zoomScale="85" zoomScaleNormal="85" zoomScaleSheetLayoutView="100" workbookViewId="0">
      <selection activeCell="K19" sqref="K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5</v>
      </c>
      <c r="I8" s="32" t="s">
        <v>7</v>
      </c>
      <c r="J8" s="32"/>
      <c r="K8" s="32"/>
      <c r="L8" s="33" t="s">
        <v>38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34</v>
      </c>
      <c r="B14" s="9" t="s">
        <v>21</v>
      </c>
      <c r="C14" s="9" t="s">
        <v>42</v>
      </c>
      <c r="D14" s="9" t="s">
        <v>47</v>
      </c>
      <c r="E14" s="9">
        <v>39</v>
      </c>
      <c r="F14" s="9">
        <v>36</v>
      </c>
      <c r="G14" s="9"/>
      <c r="H14" s="10"/>
      <c r="I14" s="9">
        <f t="shared" ref="I14:I16" si="0">(E14-SUM(F14:G14))-K14</f>
        <v>3</v>
      </c>
      <c r="J14" s="10"/>
      <c r="K14" s="9">
        <v>0</v>
      </c>
      <c r="L14" s="10">
        <v>0</v>
      </c>
      <c r="M14" s="9">
        <v>72</v>
      </c>
      <c r="N14" s="15">
        <v>0.64</v>
      </c>
    </row>
    <row r="15" spans="1:14" s="11" customFormat="1" ht="25.5" x14ac:dyDescent="0.2">
      <c r="A15" s="9" t="s">
        <v>40</v>
      </c>
      <c r="B15" s="9" t="s">
        <v>21</v>
      </c>
      <c r="C15" s="9" t="s">
        <v>43</v>
      </c>
      <c r="D15" s="9" t="s">
        <v>48</v>
      </c>
      <c r="E15" s="9">
        <v>30</v>
      </c>
      <c r="F15" s="9">
        <v>30</v>
      </c>
      <c r="G15" s="9"/>
      <c r="H15" s="10"/>
      <c r="I15" s="9">
        <f t="shared" si="0"/>
        <v>0</v>
      </c>
      <c r="J15" s="10"/>
      <c r="K15" s="9">
        <v>0</v>
      </c>
      <c r="L15" s="10">
        <v>0</v>
      </c>
      <c r="M15" s="9">
        <v>80</v>
      </c>
      <c r="N15" s="15">
        <v>0.4</v>
      </c>
    </row>
    <row r="16" spans="1:14" s="11" customFormat="1" ht="25.5" x14ac:dyDescent="0.2">
      <c r="A16" s="9" t="s">
        <v>35</v>
      </c>
      <c r="B16" s="9" t="s">
        <v>21</v>
      </c>
      <c r="C16" s="9" t="s">
        <v>44</v>
      </c>
      <c r="D16" s="9" t="s">
        <v>49</v>
      </c>
      <c r="E16" s="9">
        <v>19</v>
      </c>
      <c r="F16" s="9">
        <v>18</v>
      </c>
      <c r="G16" s="9"/>
      <c r="H16" s="10"/>
      <c r="I16" s="9">
        <f t="shared" si="0"/>
        <v>1</v>
      </c>
      <c r="J16" s="10"/>
      <c r="K16" s="9">
        <v>0</v>
      </c>
      <c r="L16" s="10">
        <v>0</v>
      </c>
      <c r="M16" s="9">
        <v>82</v>
      </c>
      <c r="N16" s="15">
        <v>0.63149999999999995</v>
      </c>
    </row>
    <row r="17" spans="1:14" s="11" customFormat="1" ht="25.5" x14ac:dyDescent="0.2">
      <c r="A17" s="9" t="s">
        <v>41</v>
      </c>
      <c r="B17" s="9" t="s">
        <v>21</v>
      </c>
      <c r="C17" s="9" t="s">
        <v>45</v>
      </c>
      <c r="D17" s="9" t="s">
        <v>50</v>
      </c>
      <c r="E17" s="9">
        <v>24</v>
      </c>
      <c r="F17" s="9">
        <v>20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69</v>
      </c>
      <c r="N17" s="15">
        <v>0.83330000000000004</v>
      </c>
    </row>
    <row r="18" spans="1:14" s="11" customFormat="1" ht="25.5" x14ac:dyDescent="0.2">
      <c r="A18" s="9" t="s">
        <v>36</v>
      </c>
      <c r="B18" s="9" t="s">
        <v>39</v>
      </c>
      <c r="C18" s="9" t="s">
        <v>46</v>
      </c>
      <c r="D18" s="9" t="s">
        <v>47</v>
      </c>
      <c r="E18" s="9">
        <v>13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125</v>
      </c>
      <c r="F28" s="17">
        <f>SUM(F14:F27)</f>
        <v>104</v>
      </c>
      <c r="G28" s="17"/>
      <c r="H28" s="18"/>
      <c r="I28" s="17">
        <v>8</v>
      </c>
      <c r="J28" s="18"/>
      <c r="K28" s="17"/>
      <c r="L28" s="18"/>
      <c r="M28" s="17">
        <v>76</v>
      </c>
      <c r="N28" s="19">
        <f>AVERAGE(N14:N27)</f>
        <v>0.62619999999999998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L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2022/enero 2023</v>
      </c>
      <c r="M8" s="33"/>
      <c r="N8" s="33"/>
    </row>
    <row r="10" spans="1:14" x14ac:dyDescent="0.2">
      <c r="A10" s="4" t="s">
        <v>8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Taller de Investigación II</v>
      </c>
      <c r="B18" s="9"/>
      <c r="C18" s="9" t="str">
        <f>'1'!C18</f>
        <v>706 A</v>
      </c>
      <c r="D18" s="9" t="str">
        <f>'1'!D18</f>
        <v>IAMB</v>
      </c>
      <c r="E18" s="9">
        <f>'1'!E18</f>
        <v>13</v>
      </c>
      <c r="F18" s="9"/>
      <c r="G18" s="9"/>
      <c r="H18" s="10">
        <f t="shared" ref="H18:H27" si="0">F18/E18</f>
        <v>0</v>
      </c>
      <c r="I18" s="9">
        <f t="shared" ref="I18:I28" si="1">(E18-SUM(F18:G18))-K18</f>
        <v>13</v>
      </c>
      <c r="J18" s="10">
        <f t="shared" ref="J18:J28" si="2">I18/E18</f>
        <v>1</v>
      </c>
      <c r="K18" s="9"/>
      <c r="L18" s="10">
        <f t="shared" ref="L18:L28" si="3">K18/E18</f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2022/enero 2023</v>
      </c>
      <c r="M8" s="33"/>
      <c r="N8" s="33"/>
    </row>
    <row r="10" spans="1:14" x14ac:dyDescent="0.2">
      <c r="A10" s="4" t="s">
        <v>8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2022/enero 2023</v>
      </c>
      <c r="M8" s="33"/>
      <c r="N8" s="33"/>
    </row>
    <row r="10" spans="1:14" x14ac:dyDescent="0.2">
      <c r="A10" s="4" t="s">
        <v>8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2022/enero 2023</v>
      </c>
      <c r="M8" s="33"/>
      <c r="N8" s="33"/>
    </row>
    <row r="10" spans="1:14" x14ac:dyDescent="0.2">
      <c r="A10" s="4" t="s">
        <v>8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A. Rys</cp:lastModifiedBy>
  <cp:revision/>
  <dcterms:created xsi:type="dcterms:W3CDTF">2021-11-22T14:45:25Z</dcterms:created>
  <dcterms:modified xsi:type="dcterms:W3CDTF">2022-11-03T18:26:03Z</dcterms:modified>
  <cp:category/>
  <cp:contentStatus/>
</cp:coreProperties>
</file>