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BE6AC07D-07A7-4FE5-A526-5A9B581754AE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2" l="1"/>
  <c r="I14" i="22"/>
  <c r="I16" i="10"/>
  <c r="I15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F28" i="10"/>
  <c r="E28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<sst xmlns="http://schemas.openxmlformats.org/spreadsheetml/2006/main" count="202" uniqueCount="55">
  <si>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</si>
  <si>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</si>
  <si>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</si>
  <si>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</si>
  <si>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</si>
  <si>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</si>
  <si>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</si>
  <si>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</si>
  <si>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</si>
  <si>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</si>
  <si>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</si>
  <si>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</si>
  <si>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</si>
  <si>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</si>
  <si>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</si>
  <si>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</si>
  <si>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</si>
  <si>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</si>
  <si>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</si>
  <si>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</si>
  <si>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</si>
  <si>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</si>
  <si>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</si>
  <si>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</si>
  <si>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</si>
  <si>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</si>
  <si>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</si>
  <si>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</si>
  <si>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</si>
  <si>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</si>
  <si>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</si>
  <si>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</si>
  <si>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</si>
  <si>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</si>
  <si>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</si>
  <si>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1ro</t>
  </si>
  <si>
    <t>Ingeniería ambiental</t>
  </si>
  <si>
    <t>Ingeniería industrial</t>
  </si>
  <si>
    <t>Desarrollo sustentable</t>
  </si>
  <si>
    <t>3ro</t>
  </si>
  <si>
    <t>Ingeniería en Sistemas Computacionales</t>
  </si>
  <si>
    <t>Ingeniería Electromecánica</t>
  </si>
  <si>
    <t>Taller de Investigación II</t>
  </si>
  <si>
    <t>7mo</t>
  </si>
  <si>
    <t>Jessica A. Reyes Larios</t>
  </si>
  <si>
    <t>Septiembre 2022/enero 2023</t>
  </si>
  <si>
    <t>S/E</t>
  </si>
  <si>
    <t>Química Industrial</t>
  </si>
  <si>
    <t>Química Electromecánica</t>
  </si>
  <si>
    <t>II</t>
  </si>
  <si>
    <t>106 B</t>
  </si>
  <si>
    <t>101 A</t>
  </si>
  <si>
    <t>304 A</t>
  </si>
  <si>
    <t>102 B</t>
  </si>
  <si>
    <t>706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</si>
</sst>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5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34</v>
      </c>
      <c r="B14" s="9" t="s">
        <v>21</v>
      </c>
      <c r="C14" s="9" t="s">
        <v>35</v>
      </c>
      <c r="D14" s="9" t="s">
        <v>36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x14ac:dyDescent="0.2">
      <c r="A15" s="9" t="s">
        <v>47</v>
      </c>
      <c r="B15" s="9" t="s">
        <v>21</v>
      </c>
      <c r="C15" s="9" t="s">
        <v>35</v>
      </c>
      <c r="D15" s="9" t="s">
        <v>37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38</v>
      </c>
      <c r="B16" s="9" t="s">
        <v>21</v>
      </c>
      <c r="C16" s="9" t="s">
        <v>39</v>
      </c>
      <c r="D16" s="9" t="s">
        <v>40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48</v>
      </c>
      <c r="B17" s="9" t="s">
        <v>21</v>
      </c>
      <c r="C17" s="9" t="s">
        <v>35</v>
      </c>
      <c r="D17" s="9" t="s">
        <v>41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x14ac:dyDescent="0.2">
      <c r="A18" s="9" t="s">
        <v>42</v>
      </c>
      <c r="B18" s="9" t="s">
        <v>46</v>
      </c>
      <c r="C18" s="9" t="s">
        <v>43</v>
      </c>
      <c r="D18" s="9" t="s">
        <v>36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 t="s">
        <v>44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34</v>
      </c>
      <c r="B14" s="9" t="s">
        <v>49</v>
      </c>
      <c r="C14" s="9" t="s">
        <v>50</v>
      </c>
      <c r="D14" s="9" t="s">
        <v>36</v>
      </c>
      <c r="E14" s="9">
        <v>39</v>
      </c>
      <c r="F14" s="9">
        <v>37</v>
      </c>
      <c r="G14" s="9"/>
      <c r="H14" s="10"/>
      <c r="I14" s="9">
        <f t="shared" ref="I14:I15" si="0">(E14-SUM(F14:G14))-K14</f>
        <v>2</v>
      </c>
      <c r="J14" s="10"/>
      <c r="K14" s="9"/>
      <c r="L14" s="10"/>
      <c r="M14" s="9">
        <v>75</v>
      </c>
      <c r="N14" s="15">
        <v>0.62</v>
      </c>
    </row>
    <row r="15" spans="1:14" s="11" customFormat="1" ht="25.5" x14ac:dyDescent="0.2">
      <c r="A15" s="9" t="s">
        <v>47</v>
      </c>
      <c r="B15" s="9" t="s">
        <v>49</v>
      </c>
      <c r="C15" s="9" t="s">
        <v>51</v>
      </c>
      <c r="D15" s="9" t="s">
        <v>37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82</v>
      </c>
      <c r="N15" s="15">
        <v>0.5</v>
      </c>
    </row>
    <row r="16" spans="1:14" s="11" customFormat="1" ht="25.5" x14ac:dyDescent="0.2">
      <c r="A16" s="9" t="s">
        <v>38</v>
      </c>
      <c r="B16" s="9" t="s">
        <v>49</v>
      </c>
      <c r="C16" s="9" t="s">
        <v>52</v>
      </c>
      <c r="D16" s="9" t="s">
        <v>40</v>
      </c>
      <c r="E16" s="9">
        <v>19</v>
      </c>
      <c r="F16" s="9">
        <v>19</v>
      </c>
      <c r="G16" s="9"/>
      <c r="H16" s="10"/>
      <c r="I16" s="9">
        <v>0</v>
      </c>
      <c r="J16" s="10"/>
      <c r="K16" s="9"/>
      <c r="L16" s="10"/>
      <c r="M16" s="9">
        <v>84</v>
      </c>
      <c r="N16" s="15">
        <v>0.53</v>
      </c>
    </row>
    <row r="17" spans="1:14" s="11" customFormat="1" ht="25.5" x14ac:dyDescent="0.2">
      <c r="A17" s="9" t="s">
        <v>48</v>
      </c>
      <c r="B17" s="9" t="s">
        <v>49</v>
      </c>
      <c r="C17" s="9" t="s">
        <v>53</v>
      </c>
      <c r="D17" s="9" t="s">
        <v>41</v>
      </c>
      <c r="E17" s="9">
        <v>24</v>
      </c>
      <c r="F17" s="9">
        <v>21</v>
      </c>
      <c r="G17" s="9"/>
      <c r="H17" s="10"/>
      <c r="I17" s="9">
        <v>3</v>
      </c>
      <c r="J17" s="10"/>
      <c r="K17" s="9"/>
      <c r="L17" s="10"/>
      <c r="M17" s="9">
        <v>65</v>
      </c>
      <c r="N17" s="15">
        <v>0.88</v>
      </c>
    </row>
    <row r="18" spans="1:14" s="11" customFormat="1" ht="25.5" x14ac:dyDescent="0.2">
      <c r="A18" s="9" t="s">
        <v>42</v>
      </c>
      <c r="B18" s="9" t="s">
        <v>21</v>
      </c>
      <c r="C18" s="9" t="s">
        <v>54</v>
      </c>
      <c r="D18" s="9" t="s">
        <v>36</v>
      </c>
      <c r="E18" s="9">
        <v>13</v>
      </c>
      <c r="F18" s="9">
        <v>13</v>
      </c>
      <c r="G18" s="9"/>
      <c r="H18" s="10"/>
      <c r="I18" s="9">
        <v>0</v>
      </c>
      <c r="J18" s="10"/>
      <c r="K18" s="9"/>
      <c r="L18" s="10"/>
      <c r="M18" s="9">
        <v>90</v>
      </c>
      <c r="N18" s="15">
        <v>0.92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1">F19/E19</f>
        <v>#DIV/0!</v>
      </c>
      <c r="I19" s="9">
        <f t="shared" ref="I19:I28" si="2">(E19-SUM(F19:G19))-K19</f>
        <v>0</v>
      </c>
      <c r="J19" s="10" t="e">
        <f t="shared" ref="J19:J28" si="3">I19/E19</f>
        <v>#DIV/0!</v>
      </c>
      <c r="K19" s="9"/>
      <c r="L19" s="10" t="e">
        <f t="shared" ref="L19:L28" si="4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120</v>
      </c>
      <c r="G28" s="17">
        <f>SUM(G14:G27)</f>
        <v>0</v>
      </c>
      <c r="H28" s="18">
        <f>SUM(F28:G28)/E28</f>
        <v>0.96</v>
      </c>
      <c r="I28" s="17">
        <f t="shared" si="2"/>
        <v>5</v>
      </c>
      <c r="J28" s="18">
        <f t="shared" si="3"/>
        <v>0.04</v>
      </c>
      <c r="K28" s="17">
        <f>SUM(K14:K27)</f>
        <v>0</v>
      </c>
      <c r="L28" s="18">
        <f t="shared" si="4"/>
        <v>0</v>
      </c>
      <c r="M28" s="17">
        <f>AVERAGE(M14:M27)</f>
        <v>79.2</v>
      </c>
      <c r="N28" s="19">
        <f>AVERAGE(N14:N27)</f>
        <v>0.69000000000000006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2" t="s">
        <v>7</v>
      </c>
      <c r="J8" s="32"/>
      <c r="K8" s="32"/>
      <c r="L8" s="33" t="str">
        <f>'1'!L8</f>
        <v>Septiembre 2022/enero 2023</v>
      </c>
      <c r="M8" s="33"/>
      <c r="N8" s="33"/>
    </row>
    <row r="10" spans="1:14" x14ac:dyDescent="0.2">
      <c r="A10" s="4" t="s">
        <v>8</v>
      </c>
      <c r="B10" s="33" t="str">
        <f>'1'!B10</f>
        <v>Alejandro Lara Márquez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Alejandro Lara Márquez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2022-11-03T16:13:10Z</dcterms:modified>
  <cp:category/>
  <cp:contentStatus/>
</cp:coreProperties>
</file>