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13_ncr:1_{6BF94ACB-21AB-47BE-8DE3-1C868939A413}" xr6:coauthVersionLast="47" xr6:coauthVersionMax="47" xr10:uidLastSave="{00000000-0000-0000-0000-000000000000}"/>
  <bookViews>
    <workbookView xWindow="-120" yWindow="-120" windowWidth="20730" windowHeight="1131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'4'!$A$1:$N$28</definedName>
    <definedName name="_xlnm.Print_Area" localSheetId="4">Final!$A$1:$N$28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5" l="1"/>
  <c r="L17" i="25"/>
  <c r="L16" i="25"/>
  <c r="I16" i="10"/>
  <c r="I15" i="10"/>
  <c r="I14" i="10"/>
  <c r="N19" i="25"/>
  <c r="M19" i="25"/>
  <c r="K19" i="25"/>
  <c r="G19" i="25"/>
  <c r="B10" i="25"/>
  <c r="B28" i="25" s="1"/>
  <c r="L8" i="25"/>
  <c r="H8" i="25"/>
  <c r="E8" i="25"/>
  <c r="N19" i="24"/>
  <c r="M19" i="24"/>
  <c r="F19" i="24"/>
  <c r="B10" i="24"/>
  <c r="B28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I25" i="22"/>
  <c r="I27" i="22"/>
  <c r="B10" i="22"/>
  <c r="B37" i="22"/>
  <c r="L8" i="22"/>
  <c r="H8" i="22"/>
  <c r="E8" i="22"/>
  <c r="N28" i="22"/>
  <c r="K28" i="22"/>
  <c r="G28" i="22"/>
  <c r="F28" i="22"/>
  <c r="I24" i="22"/>
  <c r="I21" i="22"/>
  <c r="I20" i="22"/>
  <c r="I19" i="22"/>
  <c r="B37" i="10"/>
  <c r="N28" i="10"/>
  <c r="F28" i="10"/>
  <c r="E28" i="10"/>
  <c r="I23" i="22" l="1"/>
  <c r="E19" i="25"/>
  <c r="L16" i="24"/>
  <c r="L17" i="24"/>
  <c r="L18" i="24"/>
  <c r="E19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E28" i="22"/>
  <c r="I19" i="25" l="1"/>
  <c r="J19" i="25" s="1"/>
  <c r="L19" i="25"/>
  <c r="H19" i="25"/>
  <c r="I19" i="24"/>
  <c r="L19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<sst xmlns="http://schemas.openxmlformats.org/spreadsheetml/2006/main" count="247" uniqueCount="62">
  <si>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</si>
  <si>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</si>
  <si>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</si>
  <si>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</si>
  <si>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</si>
  <si>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</si>
  <si>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</si>
  <si>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</si>
  <si>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</si>
  <si>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</si>
  <si>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</si>
  <si>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</si>
  <si>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</si>
  <si>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</si>
  <si>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</si>
  <si>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</si>
  <si>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</si>
  <si>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</si>
  <si>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</si>
  <si>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</si>
  <si>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</si>
  <si>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</si>
  <si>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</si>
  <si>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</si>
  <si>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</si>
  <si>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</si>
  <si>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</si>
  <si>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</si>
  <si>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</si>
  <si>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</si>
  <si>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</si>
  <si>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</si>
  <si>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Alejandro Lara Márquez</t>
  </si>
  <si>
    <t>Química Inorgánica</t>
  </si>
  <si>
    <t>1ro</t>
  </si>
  <si>
    <t>Ingeniería ambiental</t>
  </si>
  <si>
    <t>Ingeniería industrial</t>
  </si>
  <si>
    <t>Desarrollo sustentable</t>
  </si>
  <si>
    <t>3ro</t>
  </si>
  <si>
    <t>Ingeniería en Sistemas Computacionales</t>
  </si>
  <si>
    <t>Ingeniería Electromecánica</t>
  </si>
  <si>
    <t>Taller de Investigación II</t>
  </si>
  <si>
    <t>7mo</t>
  </si>
  <si>
    <t>Jessica A. Reyes Larios</t>
  </si>
  <si>
    <t>Septiembre 2022/enero 2023</t>
  </si>
  <si>
    <t>S/E</t>
  </si>
  <si>
    <t>Química Industrial</t>
  </si>
  <si>
    <t>Química Electromecánica</t>
  </si>
  <si>
    <t>II</t>
  </si>
  <si>
    <t>106 B</t>
  </si>
  <si>
    <t>101 A</t>
  </si>
  <si>
    <t>304 A</t>
  </si>
  <si>
    <t>102 B</t>
  </si>
  <si>
    <t>706 A</t>
  </si>
  <si>
    <t>IAMB</t>
  </si>
  <si>
    <t>IIND</t>
  </si>
  <si>
    <t>ISIC</t>
  </si>
  <si>
    <t>IEME</t>
  </si>
  <si>
    <t>AMBIENTAL</t>
  </si>
  <si>
    <t>III</t>
  </si>
  <si>
    <t xml:space="preserve">Química </t>
  </si>
  <si>
    <t>100'%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</si>
</sst>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33</v>
      </c>
      <c r="B14" s="9" t="s">
        <v>21</v>
      </c>
      <c r="C14" s="9" t="s">
        <v>34</v>
      </c>
      <c r="D14" s="9" t="s">
        <v>35</v>
      </c>
      <c r="E14" s="9">
        <v>39</v>
      </c>
      <c r="F14" s="9">
        <v>36</v>
      </c>
      <c r="G14" s="9"/>
      <c r="H14" s="10"/>
      <c r="I14" s="9">
        <f t="shared" ref="I14:I16" si="0">(E14-SUM(F14:G14))-K14</f>
        <v>3</v>
      </c>
      <c r="J14" s="10"/>
      <c r="K14" s="9"/>
      <c r="L14" s="10"/>
      <c r="M14" s="9">
        <v>72</v>
      </c>
      <c r="N14" s="15">
        <v>0.64</v>
      </c>
    </row>
    <row r="15" spans="1:14" s="11" customFormat="1" x14ac:dyDescent="0.2">
      <c r="A15" s="9" t="s">
        <v>46</v>
      </c>
      <c r="B15" s="9" t="s">
        <v>21</v>
      </c>
      <c r="C15" s="9" t="s">
        <v>34</v>
      </c>
      <c r="D15" s="9" t="s">
        <v>36</v>
      </c>
      <c r="E15" s="9">
        <v>30</v>
      </c>
      <c r="F15" s="9">
        <v>30</v>
      </c>
      <c r="G15" s="9"/>
      <c r="H15" s="10"/>
      <c r="I15" s="9">
        <f t="shared" si="0"/>
        <v>0</v>
      </c>
      <c r="J15" s="10"/>
      <c r="K15" s="9"/>
      <c r="L15" s="10"/>
      <c r="M15" s="9">
        <v>80</v>
      </c>
      <c r="N15" s="15">
        <v>0.4</v>
      </c>
    </row>
    <row r="16" spans="1:14" s="11" customFormat="1" ht="25.5" x14ac:dyDescent="0.2">
      <c r="A16" s="9" t="s">
        <v>37</v>
      </c>
      <c r="B16" s="9" t="s">
        <v>21</v>
      </c>
      <c r="C16" s="9" t="s">
        <v>38</v>
      </c>
      <c r="D16" s="9" t="s">
        <v>39</v>
      </c>
      <c r="E16" s="9">
        <v>19</v>
      </c>
      <c r="F16" s="9">
        <v>18</v>
      </c>
      <c r="G16" s="9"/>
      <c r="H16" s="10"/>
      <c r="I16" s="9">
        <f t="shared" si="0"/>
        <v>1</v>
      </c>
      <c r="J16" s="10"/>
      <c r="K16" s="9"/>
      <c r="L16" s="10"/>
      <c r="M16" s="9">
        <v>82</v>
      </c>
      <c r="N16" s="15">
        <v>0.63149999999999995</v>
      </c>
    </row>
    <row r="17" spans="1:14" s="11" customFormat="1" ht="25.5" x14ac:dyDescent="0.2">
      <c r="A17" s="9" t="s">
        <v>47</v>
      </c>
      <c r="B17" s="9" t="s">
        <v>21</v>
      </c>
      <c r="C17" s="9" t="s">
        <v>34</v>
      </c>
      <c r="D17" s="9" t="s">
        <v>40</v>
      </c>
      <c r="E17" s="9">
        <v>24</v>
      </c>
      <c r="F17" s="9">
        <v>20</v>
      </c>
      <c r="G17" s="9"/>
      <c r="H17" s="10"/>
      <c r="I17" s="9">
        <v>4</v>
      </c>
      <c r="J17" s="10"/>
      <c r="K17" s="9"/>
      <c r="L17" s="10"/>
      <c r="M17" s="9">
        <v>69</v>
      </c>
      <c r="N17" s="15">
        <v>0.83330000000000004</v>
      </c>
    </row>
    <row r="18" spans="1:14" s="11" customFormat="1" x14ac:dyDescent="0.2">
      <c r="A18" s="9" t="s">
        <v>41</v>
      </c>
      <c r="B18" s="9" t="s">
        <v>45</v>
      </c>
      <c r="C18" s="9" t="s">
        <v>42</v>
      </c>
      <c r="D18" s="9" t="s">
        <v>35</v>
      </c>
      <c r="E18" s="9">
        <v>13</v>
      </c>
      <c r="F18" s="9">
        <v>0</v>
      </c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104</v>
      </c>
      <c r="G28" s="17"/>
      <c r="H28" s="18"/>
      <c r="I28" s="17">
        <v>8</v>
      </c>
      <c r="J28" s="18"/>
      <c r="K28" s="17"/>
      <c r="L28" s="18"/>
      <c r="M28" s="17">
        <v>76</v>
      </c>
      <c r="N28" s="19">
        <f>AVERAGE(N14:N27)</f>
        <v>0.62619999999999998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58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33</v>
      </c>
      <c r="B14" s="9" t="s">
        <v>59</v>
      </c>
      <c r="C14" s="9" t="s">
        <v>49</v>
      </c>
      <c r="D14" s="9" t="s">
        <v>54</v>
      </c>
      <c r="E14" s="9">
        <v>39</v>
      </c>
      <c r="F14" s="9">
        <v>28</v>
      </c>
      <c r="G14" s="9"/>
      <c r="H14" s="10"/>
      <c r="I14" s="9">
        <v>11</v>
      </c>
      <c r="J14" s="10"/>
      <c r="K14" s="9">
        <v>0</v>
      </c>
      <c r="L14" s="10">
        <v>0</v>
      </c>
      <c r="M14" s="9">
        <v>60</v>
      </c>
      <c r="N14" s="15">
        <v>0.72</v>
      </c>
    </row>
    <row r="15" spans="1:14" s="11" customFormat="1" ht="25.5" x14ac:dyDescent="0.2">
      <c r="A15" s="9" t="s">
        <v>60</v>
      </c>
      <c r="B15" s="9" t="s">
        <v>59</v>
      </c>
      <c r="C15" s="9" t="s">
        <v>50</v>
      </c>
      <c r="D15" s="9" t="s">
        <v>55</v>
      </c>
      <c r="E15" s="9">
        <v>30</v>
      </c>
      <c r="F15" s="9">
        <v>24</v>
      </c>
      <c r="G15" s="9"/>
      <c r="H15" s="10"/>
      <c r="I15" s="9">
        <v>6</v>
      </c>
      <c r="J15" s="10"/>
      <c r="K15" s="9">
        <v>0</v>
      </c>
      <c r="L15" s="10">
        <v>0</v>
      </c>
      <c r="M15" s="9">
        <v>64</v>
      </c>
      <c r="N15" s="15">
        <v>0.8</v>
      </c>
    </row>
    <row r="16" spans="1:14" s="11" customFormat="1" ht="25.5" x14ac:dyDescent="0.2">
      <c r="A16" s="9" t="s">
        <v>37</v>
      </c>
      <c r="B16" s="9" t="s">
        <v>59</v>
      </c>
      <c r="C16" s="9" t="s">
        <v>51</v>
      </c>
      <c r="D16" s="9" t="s">
        <v>56</v>
      </c>
      <c r="E16" s="9">
        <v>19</v>
      </c>
      <c r="F16" s="9">
        <v>16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68</v>
      </c>
      <c r="N16" s="15">
        <v>0.84</v>
      </c>
    </row>
    <row r="17" spans="1:14" s="11" customFormat="1" ht="25.5" x14ac:dyDescent="0.2">
      <c r="A17" s="9" t="s">
        <v>60</v>
      </c>
      <c r="B17" s="9" t="s">
        <v>59</v>
      </c>
      <c r="C17" s="9" t="s">
        <v>52</v>
      </c>
      <c r="D17" s="9" t="s">
        <v>57</v>
      </c>
      <c r="E17" s="9">
        <v>25</v>
      </c>
      <c r="F17" s="9">
        <v>19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62</v>
      </c>
      <c r="N17" s="15">
        <v>0.76</v>
      </c>
    </row>
    <row r="18" spans="1:14" s="11" customFormat="1" ht="25.5" x14ac:dyDescent="0.2">
      <c r="A18" s="9" t="s">
        <v>41</v>
      </c>
      <c r="B18" s="9" t="s">
        <v>48</v>
      </c>
      <c r="C18" s="9" t="s">
        <v>53</v>
      </c>
      <c r="D18" s="9" t="s">
        <v>54</v>
      </c>
      <c r="E18" s="9">
        <v>13</v>
      </c>
      <c r="F18" s="9">
        <v>13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82</v>
      </c>
      <c r="N18" s="15">
        <v>0.46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ref="I19:I28" si="0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100</v>
      </c>
      <c r="G28" s="17">
        <f>SUM(G14:G27)</f>
        <v>0</v>
      </c>
      <c r="H28" s="18">
        <f>SUM(F28:G28)/E28</f>
        <v>0.79365079365079361</v>
      </c>
      <c r="I28" s="17">
        <f t="shared" si="0"/>
        <v>26</v>
      </c>
      <c r="J28" s="18">
        <f t="shared" ref="J28" si="1">I28/E28</f>
        <v>0.20634920634920634</v>
      </c>
      <c r="K28" s="17">
        <f>SUM(K14:K27)</f>
        <v>0</v>
      </c>
      <c r="L28" s="18">
        <f t="shared" ref="L28" si="2">K28/E28</f>
        <v>0</v>
      </c>
      <c r="M28" s="17">
        <v>67</v>
      </c>
      <c r="N28" s="19">
        <f>AVERAGE(N14:N27)</f>
        <v>0.71599999999999997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8"/>
  <sheetViews>
    <sheetView topLeftCell="A13" zoomScale="85" zoomScaleNormal="85" zoomScaleSheetLayoutView="100" workbookViewId="0">
      <selection activeCell="G28" sqref="G28: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33</v>
      </c>
      <c r="B14" s="9" t="s">
        <v>18</v>
      </c>
      <c r="C14" s="9" t="s">
        <v>49</v>
      </c>
      <c r="D14" s="9" t="s">
        <v>54</v>
      </c>
      <c r="E14" s="9">
        <v>39</v>
      </c>
      <c r="F14" s="9"/>
      <c r="G14" s="9"/>
      <c r="H14" s="10"/>
      <c r="I14" s="9">
        <v>15</v>
      </c>
      <c r="J14" s="10"/>
      <c r="K14" s="9"/>
      <c r="L14" s="10">
        <v>0</v>
      </c>
      <c r="M14" s="9">
        <v>46</v>
      </c>
      <c r="N14" s="15">
        <v>0.62</v>
      </c>
    </row>
    <row r="15" spans="1:14" s="11" customFormat="1" ht="25.5" x14ac:dyDescent="0.2">
      <c r="A15" s="9" t="s">
        <v>60</v>
      </c>
      <c r="B15" s="9" t="s">
        <v>18</v>
      </c>
      <c r="C15" s="9" t="s">
        <v>50</v>
      </c>
      <c r="D15" s="9" t="s">
        <v>55</v>
      </c>
      <c r="E15" s="9">
        <v>30</v>
      </c>
      <c r="F15" s="9">
        <v>13</v>
      </c>
      <c r="G15" s="9"/>
      <c r="H15" s="10"/>
      <c r="I15" s="9">
        <v>17</v>
      </c>
      <c r="J15" s="10"/>
      <c r="K15" s="9"/>
      <c r="L15" s="10">
        <v>0</v>
      </c>
      <c r="M15" s="9">
        <v>31</v>
      </c>
      <c r="N15" s="15">
        <v>0.56999999999999995</v>
      </c>
    </row>
    <row r="16" spans="1:14" s="11" customFormat="1" ht="25.5" x14ac:dyDescent="0.2">
      <c r="A16" s="9" t="s">
        <v>37</v>
      </c>
      <c r="B16" s="9" t="s">
        <v>18</v>
      </c>
      <c r="C16" s="9" t="s">
        <v>51</v>
      </c>
      <c r="D16" s="9" t="s">
        <v>56</v>
      </c>
      <c r="E16" s="9">
        <v>19</v>
      </c>
      <c r="F16" s="9">
        <v>16</v>
      </c>
      <c r="G16" s="9"/>
      <c r="H16" s="10"/>
      <c r="I16" s="9">
        <v>3</v>
      </c>
      <c r="J16" s="10"/>
      <c r="K16" s="9"/>
      <c r="L16" s="10">
        <f t="shared" ref="L16:L19" si="0">K16/E16</f>
        <v>0</v>
      </c>
      <c r="M16" s="9">
        <v>68</v>
      </c>
      <c r="N16" s="15">
        <v>0.84</v>
      </c>
    </row>
    <row r="17" spans="1:14" s="11" customFormat="1" ht="25.5" x14ac:dyDescent="0.2">
      <c r="A17" s="9" t="s">
        <v>60</v>
      </c>
      <c r="B17" s="9" t="s">
        <v>18</v>
      </c>
      <c r="C17" s="9" t="s">
        <v>52</v>
      </c>
      <c r="D17" s="9" t="s">
        <v>57</v>
      </c>
      <c r="E17" s="9">
        <v>25</v>
      </c>
      <c r="F17" s="9">
        <v>14</v>
      </c>
      <c r="G17" s="9"/>
      <c r="H17" s="10"/>
      <c r="I17" s="9">
        <v>11</v>
      </c>
      <c r="J17" s="10"/>
      <c r="K17" s="9"/>
      <c r="L17" s="10">
        <f t="shared" si="0"/>
        <v>0</v>
      </c>
      <c r="M17" s="9">
        <v>44</v>
      </c>
      <c r="N17" s="15">
        <v>0.56000000000000005</v>
      </c>
    </row>
    <row r="18" spans="1:14" s="11" customFormat="1" ht="25.5" x14ac:dyDescent="0.2">
      <c r="A18" s="9" t="s">
        <v>41</v>
      </c>
      <c r="B18" s="9" t="s">
        <v>18</v>
      </c>
      <c r="C18" s="9" t="s">
        <v>53</v>
      </c>
      <c r="D18" s="9" t="s">
        <v>54</v>
      </c>
      <c r="E18" s="9">
        <v>13</v>
      </c>
      <c r="F18" s="9">
        <v>13</v>
      </c>
      <c r="G18" s="9"/>
      <c r="H18" s="10"/>
      <c r="I18" s="9">
        <v>0</v>
      </c>
      <c r="J18" s="10"/>
      <c r="K18" s="9"/>
      <c r="L18" s="10">
        <f t="shared" si="0"/>
        <v>0</v>
      </c>
      <c r="M18" s="9">
        <v>86</v>
      </c>
      <c r="N18" s="15">
        <v>0.54</v>
      </c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126</v>
      </c>
      <c r="F19" s="17">
        <f>SUM(F14:F18)</f>
        <v>56</v>
      </c>
      <c r="G19" s="17"/>
      <c r="H19" s="18"/>
      <c r="I19" s="17">
        <f t="shared" ref="I19" si="1">(E19-SUM(F19:G19))-K19</f>
        <v>70</v>
      </c>
      <c r="J19" s="18"/>
      <c r="K19" s="17"/>
      <c r="L19" s="18">
        <f t="shared" si="0"/>
        <v>0</v>
      </c>
      <c r="M19" s="17">
        <f>AVERAGE(M14:M18)</f>
        <v>55</v>
      </c>
      <c r="N19" s="19">
        <f>AVERAGE(N14:N18)</f>
        <v>0.626</v>
      </c>
    </row>
    <row r="21" spans="1:14" ht="120" customHeight="1" x14ac:dyDescent="0.2">
      <c r="A21" s="29" t="s">
        <v>26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3" spans="1:14" x14ac:dyDescent="0.2">
      <c r="A23" s="12"/>
    </row>
    <row r="24" spans="1:14" x14ac:dyDescent="0.2">
      <c r="B24" s="36" t="s">
        <v>27</v>
      </c>
      <c r="C24" s="36"/>
      <c r="D24" s="36"/>
      <c r="G24" s="21" t="s">
        <v>28</v>
      </c>
      <c r="H24" s="21"/>
      <c r="I24" s="21"/>
      <c r="J24" s="21"/>
    </row>
    <row r="25" spans="1:14" ht="62.25" customHeight="1" x14ac:dyDescent="0.2">
      <c r="B25" s="37"/>
      <c r="C25" s="37"/>
      <c r="D25" s="37"/>
      <c r="G25" s="33"/>
      <c r="H25" s="33"/>
      <c r="I25" s="33"/>
      <c r="J25" s="33"/>
    </row>
    <row r="26" spans="1:14" hidden="1" x14ac:dyDescent="0.2">
      <c r="A26" s="38" t="e">
        <v>#REF!</v>
      </c>
      <c r="B26" s="38"/>
      <c r="C26" s="6"/>
      <c r="E26" s="38"/>
      <c r="F26" s="38"/>
      <c r="G26" s="38"/>
      <c r="H26" s="38"/>
    </row>
    <row r="27" spans="1:14" hidden="1" x14ac:dyDescent="0.2"/>
    <row r="28" spans="1:14" ht="45" customHeight="1" x14ac:dyDescent="0.2">
      <c r="B28" s="39" t="str">
        <f>B10</f>
        <v>Alejandro Lara Márquez</v>
      </c>
      <c r="C28" s="39"/>
      <c r="D28" s="39"/>
      <c r="E28" s="13"/>
      <c r="F28" s="13"/>
      <c r="G28" s="39" t="s">
        <v>43</v>
      </c>
      <c r="H28" s="39"/>
      <c r="I28" s="39"/>
      <c r="J28" s="39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8"/>
  <sheetViews>
    <sheetView tabSelected="1" topLeftCell="A7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33</v>
      </c>
      <c r="B14" s="9" t="s">
        <v>18</v>
      </c>
      <c r="C14" s="9" t="s">
        <v>49</v>
      </c>
      <c r="D14" s="9" t="s">
        <v>54</v>
      </c>
      <c r="E14" s="9">
        <v>39</v>
      </c>
      <c r="F14" s="9">
        <v>18</v>
      </c>
      <c r="G14" s="9">
        <v>20</v>
      </c>
      <c r="H14" s="10">
        <v>0.95</v>
      </c>
      <c r="I14" s="9">
        <v>1</v>
      </c>
      <c r="J14" s="10">
        <v>0.05</v>
      </c>
      <c r="K14" s="9">
        <v>0</v>
      </c>
      <c r="L14" s="10">
        <v>0</v>
      </c>
      <c r="M14" s="9">
        <v>75</v>
      </c>
      <c r="N14" s="15">
        <v>0.77</v>
      </c>
    </row>
    <row r="15" spans="1:14" s="11" customFormat="1" ht="25.5" x14ac:dyDescent="0.2">
      <c r="A15" s="9" t="s">
        <v>60</v>
      </c>
      <c r="B15" s="9" t="s">
        <v>18</v>
      </c>
      <c r="C15" s="9" t="s">
        <v>50</v>
      </c>
      <c r="D15" s="9" t="s">
        <v>55</v>
      </c>
      <c r="E15" s="9">
        <v>30</v>
      </c>
      <c r="F15" s="9">
        <v>10</v>
      </c>
      <c r="G15" s="9">
        <v>20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79</v>
      </c>
      <c r="N15" s="15">
        <v>0.4</v>
      </c>
    </row>
    <row r="16" spans="1:14" s="11" customFormat="1" ht="25.5" x14ac:dyDescent="0.2">
      <c r="A16" s="9" t="s">
        <v>37</v>
      </c>
      <c r="B16" s="9" t="s">
        <v>18</v>
      </c>
      <c r="C16" s="9" t="s">
        <v>51</v>
      </c>
      <c r="D16" s="9" t="s">
        <v>56</v>
      </c>
      <c r="E16" s="9">
        <v>19</v>
      </c>
      <c r="F16" s="9">
        <v>10</v>
      </c>
      <c r="G16" s="9">
        <v>9</v>
      </c>
      <c r="H16" s="10" t="s">
        <v>61</v>
      </c>
      <c r="I16" s="9">
        <v>0</v>
      </c>
      <c r="J16" s="10">
        <v>0</v>
      </c>
      <c r="K16" s="9">
        <v>0</v>
      </c>
      <c r="L16" s="10">
        <f t="shared" ref="L16:L18" si="0">K16/E16</f>
        <v>0</v>
      </c>
      <c r="M16" s="9">
        <v>82</v>
      </c>
      <c r="N16" s="15">
        <v>0.53</v>
      </c>
    </row>
    <row r="17" spans="1:14" s="11" customFormat="1" ht="25.5" x14ac:dyDescent="0.2">
      <c r="A17" s="9" t="s">
        <v>60</v>
      </c>
      <c r="B17" s="9" t="s">
        <v>18</v>
      </c>
      <c r="C17" s="9" t="s">
        <v>52</v>
      </c>
      <c r="D17" s="9" t="s">
        <v>57</v>
      </c>
      <c r="E17" s="9">
        <v>25</v>
      </c>
      <c r="F17" s="9">
        <v>12</v>
      </c>
      <c r="G17" s="9">
        <v>9</v>
      </c>
      <c r="H17" s="10">
        <v>0.84</v>
      </c>
      <c r="I17" s="9">
        <v>4</v>
      </c>
      <c r="J17" s="10">
        <v>0.16</v>
      </c>
      <c r="K17" s="9">
        <v>0</v>
      </c>
      <c r="L17" s="10">
        <f t="shared" si="0"/>
        <v>0</v>
      </c>
      <c r="M17" s="9">
        <v>66</v>
      </c>
      <c r="N17" s="15">
        <v>0.84</v>
      </c>
    </row>
    <row r="18" spans="1:14" s="11" customFormat="1" ht="25.5" x14ac:dyDescent="0.2">
      <c r="A18" s="9" t="s">
        <v>41</v>
      </c>
      <c r="B18" s="9" t="s">
        <v>18</v>
      </c>
      <c r="C18" s="9" t="s">
        <v>53</v>
      </c>
      <c r="D18" s="9" t="s">
        <v>54</v>
      </c>
      <c r="E18" s="9">
        <v>13</v>
      </c>
      <c r="F18" s="9">
        <v>11</v>
      </c>
      <c r="G18" s="9">
        <v>2</v>
      </c>
      <c r="H18" s="10">
        <v>1</v>
      </c>
      <c r="I18" s="9">
        <v>0</v>
      </c>
      <c r="J18" s="10">
        <v>0</v>
      </c>
      <c r="K18" s="9">
        <v>0</v>
      </c>
      <c r="L18" s="10">
        <f t="shared" si="0"/>
        <v>0</v>
      </c>
      <c r="M18" s="9">
        <v>86</v>
      </c>
      <c r="N18" s="15">
        <v>0.54</v>
      </c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126</v>
      </c>
      <c r="F19" s="17">
        <v>61</v>
      </c>
      <c r="G19" s="17">
        <f>SUM(G14:G18)</f>
        <v>60</v>
      </c>
      <c r="H19" s="18">
        <f>SUM(F19:G19)/E19</f>
        <v>0.96031746031746035</v>
      </c>
      <c r="I19" s="17">
        <f t="shared" ref="I19" si="1">(E19-SUM(F19:G19))-K19</f>
        <v>5</v>
      </c>
      <c r="J19" s="18">
        <f t="shared" ref="J19" si="2">I19/E19</f>
        <v>3.968253968253968E-2</v>
      </c>
      <c r="K19" s="17">
        <f>SUM(K14:K18)</f>
        <v>0</v>
      </c>
      <c r="L19" s="18">
        <f t="shared" ref="L19" si="3">K19/E19</f>
        <v>0</v>
      </c>
      <c r="M19" s="17">
        <f>AVERAGE(M14:M18)</f>
        <v>77.599999999999994</v>
      </c>
      <c r="N19" s="19">
        <f>AVERAGE(N14:N18)</f>
        <v>0.61599999999999999</v>
      </c>
    </row>
    <row r="21" spans="1:14" ht="120" customHeight="1" x14ac:dyDescent="0.2">
      <c r="A21" s="29" t="s">
        <v>26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3" spans="1:14" x14ac:dyDescent="0.2">
      <c r="A23" s="12"/>
    </row>
    <row r="24" spans="1:14" x14ac:dyDescent="0.2">
      <c r="B24" s="36" t="s">
        <v>27</v>
      </c>
      <c r="C24" s="36"/>
      <c r="D24" s="36"/>
      <c r="G24" s="21" t="s">
        <v>28</v>
      </c>
      <c r="H24" s="21"/>
      <c r="I24" s="21"/>
      <c r="J24" s="21"/>
    </row>
    <row r="25" spans="1:14" ht="62.25" customHeight="1" x14ac:dyDescent="0.2">
      <c r="B25" s="37"/>
      <c r="C25" s="37"/>
      <c r="D25" s="37"/>
      <c r="G25" s="39"/>
      <c r="H25" s="39"/>
      <c r="I25" s="39"/>
      <c r="J25" s="39"/>
    </row>
    <row r="26" spans="1:14" hidden="1" x14ac:dyDescent="0.2">
      <c r="A26" s="38" t="e">
        <v>#REF!</v>
      </c>
      <c r="B26" s="38"/>
      <c r="C26" s="6"/>
      <c r="E26" s="38"/>
      <c r="F26" s="38"/>
      <c r="G26" s="38"/>
      <c r="H26" s="38"/>
    </row>
    <row r="27" spans="1:14" hidden="1" x14ac:dyDescent="0.2"/>
    <row r="28" spans="1:14" ht="45" customHeight="1" x14ac:dyDescent="0.2">
      <c r="B28" s="39" t="str">
        <f>B10</f>
        <v>Alejandro Lara Márquez</v>
      </c>
      <c r="C28" s="39"/>
      <c r="D28" s="39"/>
      <c r="E28" s="13"/>
      <c r="F28" s="13"/>
      <c r="G28" s="39" t="s">
        <v>43</v>
      </c>
      <c r="H28" s="39"/>
      <c r="I28" s="39"/>
      <c r="J28" s="39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2023-01-16T21:15:14Z</dcterms:modified>
  <cp:category/>
  <cp:contentStatus/>
</cp:coreProperties>
</file>