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REPORTE FINAL\"/>
    </mc:Choice>
  </mc:AlternateContent>
  <xr:revisionPtr revIDLastSave="0" documentId="13_ncr:1_{12BAEC22-0888-41B8-8CC4-5B3A6650D4F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J15" i="22"/>
  <c r="H15" i="22"/>
  <c r="J14" i="22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<sst xmlns="http://schemas.openxmlformats.org/spreadsheetml/2006/main" count="189" uniqueCount="50">
  <si>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</si>
  <si>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</si>
  <si>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</si>
  <si>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</si>
  <si>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</si>
  <si>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</si>
  <si>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</si>
  <si>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</si>
  <si>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</si>
  <si>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</si>
  <si>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</si>
  <si>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</si>
  <si>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</si>
  <si>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</si>
  <si>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</si>
  <si>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</si>
  <si>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</si>
  <si>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</si>
  <si>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</si>
  <si>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</si>
  <si>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</si>
  <si>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</si>
  <si>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</si>
  <si>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</si>
  <si>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</si>
  <si>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</si>
  <si>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</si>
  <si>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</si>
  <si>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</si>
  <si>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</si>
  <si>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</si>
  <si>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</si>
  <si>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</si>
  <si>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</si>
  <si>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</si>
  <si>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</si>
  <si>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ADMINISTRACION FINANCIERA I</t>
  </si>
  <si>
    <t>LICENCIATURA EN ADMINISTRACION</t>
  </si>
  <si>
    <t>ALVARO RAMOS VILLEGAS</t>
  </si>
  <si>
    <t>CONTABILIDAD GENERAL</t>
  </si>
  <si>
    <t>CONTABILIDAD GERENCIAL</t>
  </si>
  <si>
    <t>GESTION DE COSTOS</t>
  </si>
  <si>
    <t>105A</t>
  </si>
  <si>
    <t>305A</t>
  </si>
  <si>
    <t>505B</t>
  </si>
  <si>
    <t>501B</t>
  </si>
  <si>
    <t>LC. MANUEL DE JESUS CANO BUSTAMANTE</t>
  </si>
  <si>
    <t>III</t>
  </si>
  <si>
    <t>MANUEL DE JESUS CANO BUSTAMANTE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</si>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</sst>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34</v>
      </c>
      <c r="M8" s="29"/>
      <c r="N8" s="29"/>
    </row>
    <row r="10" spans="1:14" x14ac:dyDescent="0.2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36</v>
      </c>
      <c r="B14" s="9" t="s">
        <v>25</v>
      </c>
      <c r="C14" s="9" t="s">
        <v>44</v>
      </c>
      <c r="D14" s="9" t="s">
        <v>31</v>
      </c>
      <c r="E14" s="9">
        <v>7</v>
      </c>
      <c r="F14" s="9"/>
      <c r="G14" s="9"/>
      <c r="H14" s="10">
        <f t="shared" ref="H14:H1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39</v>
      </c>
      <c r="B15" s="9" t="s">
        <v>21</v>
      </c>
      <c r="C15" s="9" t="s">
        <v>42</v>
      </c>
      <c r="D15" s="9" t="s">
        <v>31</v>
      </c>
      <c r="E15" s="9">
        <v>36</v>
      </c>
      <c r="F15" s="9">
        <v>36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74.72</v>
      </c>
      <c r="N15" s="15">
        <v>0.42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31</v>
      </c>
      <c r="E16" s="9">
        <v>32</v>
      </c>
      <c r="F16" s="9">
        <v>32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77.81</v>
      </c>
      <c r="N16" s="15">
        <v>0.66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32</v>
      </c>
      <c r="E17" s="9"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>
        <f t="shared" si="2"/>
        <v>0.2</v>
      </c>
      <c r="K17" s="9"/>
      <c r="L17" s="10">
        <f t="shared" si="3"/>
        <v>0</v>
      </c>
      <c r="M17" s="9">
        <v>64.33</v>
      </c>
      <c r="N17" s="15">
        <v>0.8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80</v>
      </c>
      <c r="G28" s="17">
        <f>SUM(G14:G27)</f>
        <v>0</v>
      </c>
      <c r="H28" s="18">
        <f>SUM(F28:G28)/E28</f>
        <v>0.88888888888888884</v>
      </c>
      <c r="I28" s="17">
        <f t="shared" si="1"/>
        <v>10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72.286666666666676</v>
      </c>
      <c r="N28" s="19">
        <f>AVERAGE(N14:N27)</f>
        <v>0.62666666666666671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">
        <v>38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ADMINISTRACION FINANCIERA I</v>
      </c>
      <c r="B14" s="21" t="s">
        <v>25</v>
      </c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/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21"/>
      <c r="N14" s="15"/>
    </row>
    <row r="15" spans="1:14" s="11" customFormat="1" x14ac:dyDescent="0.2">
      <c r="A15" s="9" t="s">
        <v>39</v>
      </c>
      <c r="B15" s="9" t="s">
        <v>47</v>
      </c>
      <c r="C15" s="9" t="s">
        <v>42</v>
      </c>
      <c r="D15" s="9" t="s">
        <v>31</v>
      </c>
      <c r="E15" s="9">
        <v>36</v>
      </c>
      <c r="F15" s="9">
        <v>27</v>
      </c>
      <c r="G15" s="9"/>
      <c r="H15" s="10">
        <f t="shared" ref="H15:H27" si="2">F15/E15</f>
        <v>0.75</v>
      </c>
      <c r="I15" s="9">
        <v>9</v>
      </c>
      <c r="J15" s="10">
        <f t="shared" si="0"/>
        <v>0.25</v>
      </c>
      <c r="K15" s="9"/>
      <c r="L15" s="10">
        <f t="shared" si="1"/>
        <v>0</v>
      </c>
      <c r="M15" s="21">
        <v>0.55000000000000004</v>
      </c>
      <c r="N15" s="15">
        <v>0.76</v>
      </c>
    </row>
    <row r="16" spans="1:14" s="11" customFormat="1" x14ac:dyDescent="0.2">
      <c r="A16" s="9" t="str">
        <f>'1'!A16</f>
        <v>CONTABILIDAD GERENCIAL</v>
      </c>
      <c r="B16" s="9" t="s">
        <v>47</v>
      </c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27</v>
      </c>
      <c r="G16" s="9"/>
      <c r="H16" s="10">
        <f t="shared" si="2"/>
        <v>0.84375</v>
      </c>
      <c r="I16" s="9">
        <v>5</v>
      </c>
      <c r="J16" s="10">
        <f t="shared" si="0"/>
        <v>0.15625</v>
      </c>
      <c r="K16" s="9"/>
      <c r="L16" s="10">
        <f t="shared" si="1"/>
        <v>0</v>
      </c>
      <c r="M16" s="21">
        <v>0.69</v>
      </c>
      <c r="N16" s="15">
        <v>0.84</v>
      </c>
    </row>
    <row r="17" spans="1:14" s="11" customFormat="1" x14ac:dyDescent="0.2">
      <c r="A17" s="9" t="str">
        <f>'1'!A17</f>
        <v>GESTION DE COSTOS</v>
      </c>
      <c r="B17" s="9" t="s">
        <v>47</v>
      </c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12</v>
      </c>
      <c r="G17" s="9"/>
      <c r="H17" s="10">
        <f t="shared" si="2"/>
        <v>0.8</v>
      </c>
      <c r="I17" s="9">
        <f t="shared" ref="I17:I28" si="3">(E17-SUM(F17:G17))-K17</f>
        <v>3</v>
      </c>
      <c r="J17" s="10">
        <f t="shared" si="0"/>
        <v>0.2</v>
      </c>
      <c r="K17" s="9"/>
      <c r="L17" s="10">
        <f t="shared" si="1"/>
        <v>0</v>
      </c>
      <c r="M17" s="21">
        <v>0.54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66</v>
      </c>
      <c r="G28" s="17">
        <f>SUM(G14:G27)</f>
        <v>0</v>
      </c>
      <c r="H28" s="18">
        <f>SUM(F28:G28)/E28</f>
        <v>0.73333333333333328</v>
      </c>
      <c r="I28" s="17">
        <f t="shared" si="3"/>
        <v>24</v>
      </c>
      <c r="J28" s="18">
        <f t="shared" si="0"/>
        <v>0.26666666666666666</v>
      </c>
      <c r="K28" s="17">
        <f>SUM(K14:K27)</f>
        <v>0</v>
      </c>
      <c r="L28" s="18">
        <f t="shared" si="1"/>
        <v>0</v>
      </c>
      <c r="M28" s="17">
        <f>AVERAGE(M14:M27)</f>
        <v>0.59333333333333338</v>
      </c>
      <c r="N28" s="19">
        <f>AVERAGE(N14:N27)</f>
        <v>0.80000000000000016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49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72.14</v>
      </c>
      <c r="N14" s="15">
        <v>0.43</v>
      </c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>
        <v>31</v>
      </c>
      <c r="G15" s="9"/>
      <c r="H15" s="10">
        <f t="shared" si="0"/>
        <v>0.86111111111111116</v>
      </c>
      <c r="I15" s="9">
        <f t="shared" si="1"/>
        <v>5</v>
      </c>
      <c r="J15" s="10">
        <f t="shared" si="2"/>
        <v>0.1388888888888889</v>
      </c>
      <c r="K15" s="9"/>
      <c r="L15" s="10">
        <f t="shared" si="3"/>
        <v>0</v>
      </c>
      <c r="M15" s="9">
        <v>66.209999999999994</v>
      </c>
      <c r="N15" s="15">
        <v>0.86</v>
      </c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77.34</v>
      </c>
      <c r="N16" s="15">
        <v>0.53</v>
      </c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78.33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83</v>
      </c>
      <c r="G28" s="17">
        <f>SUM(G14:G27)</f>
        <v>0</v>
      </c>
      <c r="H28" s="18">
        <f>SUM(F28:G28)/E28</f>
        <v>0.92222222222222228</v>
      </c>
      <c r="I28" s="17">
        <f t="shared" si="1"/>
        <v>7</v>
      </c>
      <c r="J28" s="18">
        <f t="shared" si="2"/>
        <v>7.7777777777777779E-2</v>
      </c>
      <c r="K28" s="17">
        <f>SUM(K14:K27)</f>
        <v>0</v>
      </c>
      <c r="L28" s="18">
        <f t="shared" si="3"/>
        <v>0</v>
      </c>
      <c r="M28" s="17">
        <f>AVERAGE(M14:M27)</f>
        <v>73.504999999999995</v>
      </c>
      <c r="N28" s="19">
        <f>AVERAGE(N14:N27)</f>
        <v>0.62250000000000005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ALVARO RAMOS VILLEGAS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72.14</v>
      </c>
      <c r="N14" s="15">
        <v>0.43</v>
      </c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>
        <v>31</v>
      </c>
      <c r="G15" s="9"/>
      <c r="H15" s="10">
        <f t="shared" si="0"/>
        <v>0.86111111111111116</v>
      </c>
      <c r="I15" s="9">
        <f t="shared" si="1"/>
        <v>5</v>
      </c>
      <c r="J15" s="10">
        <f t="shared" si="2"/>
        <v>0.1388888888888889</v>
      </c>
      <c r="K15" s="9"/>
      <c r="L15" s="10">
        <f t="shared" si="3"/>
        <v>0</v>
      </c>
      <c r="M15" s="9">
        <v>66.209999999999994</v>
      </c>
      <c r="N15" s="15">
        <v>0.86</v>
      </c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77.34</v>
      </c>
      <c r="N16" s="15">
        <v>0.53</v>
      </c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78.33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83</v>
      </c>
      <c r="G28" s="17">
        <f>SUM(G14:G27)</f>
        <v>0</v>
      </c>
      <c r="H28" s="18">
        <f>SUM(F28:G28)/E28</f>
        <v>0.92222222222222228</v>
      </c>
      <c r="I28" s="17">
        <f t="shared" si="1"/>
        <v>7</v>
      </c>
      <c r="J28" s="18">
        <f t="shared" si="2"/>
        <v>7.7777777777777779E-2</v>
      </c>
      <c r="K28" s="17">
        <f>SUM(K14:K27)</f>
        <v>0</v>
      </c>
      <c r="L28" s="18">
        <f t="shared" si="3"/>
        <v>0</v>
      </c>
      <c r="M28" s="17">
        <f>AVERAGE(M14:M27)</f>
        <v>73.504999999999995</v>
      </c>
      <c r="N28" s="19">
        <f>AVERAGE(N14:N27)</f>
        <v>0.62250000000000005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ALVARO RAMOS VILLEGAS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2023-01-16T18:52:25Z</dcterms:modified>
  <cp:category/>
  <cp:contentStatus/>
</cp:coreProperties>
</file>