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f4da04e5c656eae9/Escritorio/Semestre Ago22-Enero23/1 REPORTE CALIFICACIONES/"/>
    </mc:Choice>
  </mc:AlternateContent>
  <xr:revisionPtr revIDLastSave="0" documentId="8_{9A533E11-0FFF-47CE-8CD4-A4CC7F7AA7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5" l="1"/>
  <c r="M28" i="5"/>
  <c r="K28" i="5"/>
  <c r="G28" i="5"/>
  <c r="F28" i="5"/>
  <c r="E27" i="5"/>
  <c r="L27" i="5" s="1"/>
  <c r="D27" i="5"/>
  <c r="C27" i="5"/>
  <c r="A27" i="5"/>
  <c r="I26" i="5"/>
  <c r="J26" i="5" s="1"/>
  <c r="H26" i="5"/>
  <c r="E26" i="5"/>
  <c r="L26" i="5" s="1"/>
  <c r="D26" i="5"/>
  <c r="C26" i="5"/>
  <c r="A26" i="5"/>
  <c r="E25" i="5"/>
  <c r="L25" i="5" s="1"/>
  <c r="D25" i="5"/>
  <c r="C25" i="5"/>
  <c r="A25" i="5"/>
  <c r="I24" i="5"/>
  <c r="J24" i="5" s="1"/>
  <c r="H24" i="5"/>
  <c r="E24" i="5"/>
  <c r="L24" i="5" s="1"/>
  <c r="D24" i="5"/>
  <c r="C24" i="5"/>
  <c r="A24" i="5"/>
  <c r="E23" i="5"/>
  <c r="L23" i="5" s="1"/>
  <c r="D23" i="5"/>
  <c r="C23" i="5"/>
  <c r="A23" i="5"/>
  <c r="I22" i="5"/>
  <c r="J22" i="5" s="1"/>
  <c r="H22" i="5"/>
  <c r="E22" i="5"/>
  <c r="L22" i="5" s="1"/>
  <c r="D22" i="5"/>
  <c r="C22" i="5"/>
  <c r="A22" i="5"/>
  <c r="E21" i="5"/>
  <c r="L21" i="5" s="1"/>
  <c r="D21" i="5"/>
  <c r="C21" i="5"/>
  <c r="A21" i="5"/>
  <c r="I20" i="5"/>
  <c r="J20" i="5" s="1"/>
  <c r="H20" i="5"/>
  <c r="E20" i="5"/>
  <c r="L20" i="5" s="1"/>
  <c r="D20" i="5"/>
  <c r="C20" i="5"/>
  <c r="A20" i="5"/>
  <c r="E19" i="5"/>
  <c r="L19" i="5" s="1"/>
  <c r="D19" i="5"/>
  <c r="C19" i="5"/>
  <c r="A19" i="5"/>
  <c r="I18" i="5"/>
  <c r="J18" i="5" s="1"/>
  <c r="H18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E27" i="4"/>
  <c r="I27" i="4" s="1"/>
  <c r="J27" i="4" s="1"/>
  <c r="D27" i="4"/>
  <c r="C27" i="4"/>
  <c r="A27" i="4"/>
  <c r="E26" i="4"/>
  <c r="I26" i="4" s="1"/>
  <c r="J26" i="4" s="1"/>
  <c r="D26" i="4"/>
  <c r="C26" i="4"/>
  <c r="A26" i="4"/>
  <c r="E25" i="4"/>
  <c r="I25" i="4" s="1"/>
  <c r="J25" i="4" s="1"/>
  <c r="D25" i="4"/>
  <c r="C25" i="4"/>
  <c r="A25" i="4"/>
  <c r="E24" i="4"/>
  <c r="I24" i="4" s="1"/>
  <c r="J24" i="4" s="1"/>
  <c r="D24" i="4"/>
  <c r="C24" i="4"/>
  <c r="A24" i="4"/>
  <c r="E23" i="4"/>
  <c r="I23" i="4" s="1"/>
  <c r="J23" i="4" s="1"/>
  <c r="D23" i="4"/>
  <c r="C23" i="4"/>
  <c r="A23" i="4"/>
  <c r="E22" i="4"/>
  <c r="I22" i="4" s="1"/>
  <c r="J22" i="4" s="1"/>
  <c r="D22" i="4"/>
  <c r="C22" i="4"/>
  <c r="A22" i="4"/>
  <c r="E21" i="4"/>
  <c r="I21" i="4" s="1"/>
  <c r="J21" i="4" s="1"/>
  <c r="D21" i="4"/>
  <c r="C21" i="4"/>
  <c r="A21" i="4"/>
  <c r="E20" i="4"/>
  <c r="I20" i="4" s="1"/>
  <c r="J20" i="4" s="1"/>
  <c r="D20" i="4"/>
  <c r="C20" i="4"/>
  <c r="A20" i="4"/>
  <c r="E19" i="4"/>
  <c r="I19" i="4" s="1"/>
  <c r="J19" i="4" s="1"/>
  <c r="D19" i="4"/>
  <c r="C19" i="4"/>
  <c r="A19" i="4"/>
  <c r="E18" i="4"/>
  <c r="I18" i="4" s="1"/>
  <c r="J18" i="4" s="1"/>
  <c r="D18" i="4"/>
  <c r="C18" i="4"/>
  <c r="A18" i="4"/>
  <c r="E17" i="4"/>
  <c r="I17" i="4" s="1"/>
  <c r="J17" i="4" s="1"/>
  <c r="D17" i="4"/>
  <c r="C17" i="4"/>
  <c r="A17" i="4"/>
  <c r="E16" i="4"/>
  <c r="I16" i="4" s="1"/>
  <c r="J16" i="4" s="1"/>
  <c r="D16" i="4"/>
  <c r="C16" i="4"/>
  <c r="A16" i="4"/>
  <c r="E15" i="4"/>
  <c r="I15" i="4" s="1"/>
  <c r="J15" i="4" s="1"/>
  <c r="D15" i="4"/>
  <c r="C15" i="4"/>
  <c r="A15" i="4"/>
  <c r="E14" i="4"/>
  <c r="I14" i="4" s="1"/>
  <c r="J14" i="4" s="1"/>
  <c r="D14" i="4"/>
  <c r="C14" i="4"/>
  <c r="A14" i="4"/>
  <c r="B10" i="4"/>
  <c r="B37" i="4" s="1"/>
  <c r="L8" i="4"/>
  <c r="H8" i="4"/>
  <c r="E8" i="4"/>
  <c r="N28" i="3"/>
  <c r="M28" i="3"/>
  <c r="K28" i="3"/>
  <c r="G28" i="3"/>
  <c r="F28" i="3"/>
  <c r="E27" i="3"/>
  <c r="H27" i="3" s="1"/>
  <c r="D27" i="3"/>
  <c r="C27" i="3"/>
  <c r="A27" i="3"/>
  <c r="E26" i="3"/>
  <c r="H26" i="3" s="1"/>
  <c r="D26" i="3"/>
  <c r="C26" i="3"/>
  <c r="A26" i="3"/>
  <c r="E25" i="3"/>
  <c r="H25" i="3" s="1"/>
  <c r="D25" i="3"/>
  <c r="C25" i="3"/>
  <c r="A25" i="3"/>
  <c r="E24" i="3"/>
  <c r="H24" i="3" s="1"/>
  <c r="D24" i="3"/>
  <c r="C24" i="3"/>
  <c r="A24" i="3"/>
  <c r="E23" i="3"/>
  <c r="H23" i="3" s="1"/>
  <c r="D23" i="3"/>
  <c r="C23" i="3"/>
  <c r="A23" i="3"/>
  <c r="E22" i="3"/>
  <c r="H22" i="3" s="1"/>
  <c r="D22" i="3"/>
  <c r="C22" i="3"/>
  <c r="A22" i="3"/>
  <c r="E21" i="3"/>
  <c r="H21" i="3" s="1"/>
  <c r="D21" i="3"/>
  <c r="C21" i="3"/>
  <c r="A21" i="3"/>
  <c r="E20" i="3"/>
  <c r="H20" i="3" s="1"/>
  <c r="D20" i="3"/>
  <c r="C20" i="3"/>
  <c r="A20" i="3"/>
  <c r="E19" i="3"/>
  <c r="H19" i="3" s="1"/>
  <c r="D19" i="3"/>
  <c r="C19" i="3"/>
  <c r="A19" i="3"/>
  <c r="E18" i="3"/>
  <c r="H18" i="3" s="1"/>
  <c r="D18" i="3"/>
  <c r="C18" i="3"/>
  <c r="A18" i="3"/>
  <c r="E17" i="3"/>
  <c r="H17" i="3" s="1"/>
  <c r="D17" i="3"/>
  <c r="C17" i="3"/>
  <c r="A17" i="3"/>
  <c r="E16" i="3"/>
  <c r="H16" i="3" s="1"/>
  <c r="D16" i="3"/>
  <c r="C16" i="3"/>
  <c r="A16" i="3"/>
  <c r="E15" i="3"/>
  <c r="H15" i="3" s="1"/>
  <c r="D15" i="3"/>
  <c r="C15" i="3"/>
  <c r="A15" i="3"/>
  <c r="E14" i="3"/>
  <c r="E28" i="3" s="1"/>
  <c r="D14" i="3"/>
  <c r="C14" i="3"/>
  <c r="A14" i="3"/>
  <c r="B10" i="3"/>
  <c r="B37" i="3" s="1"/>
  <c r="L8" i="3"/>
  <c r="H8" i="3"/>
  <c r="E8" i="3"/>
  <c r="N28" i="2"/>
  <c r="M28" i="2"/>
  <c r="K28" i="2"/>
  <c r="G28" i="2"/>
  <c r="F28" i="2"/>
  <c r="I27" i="2"/>
  <c r="J27" i="2" s="1"/>
  <c r="E27" i="2"/>
  <c r="L27" i="2" s="1"/>
  <c r="D27" i="2"/>
  <c r="C27" i="2"/>
  <c r="A27" i="2"/>
  <c r="I26" i="2"/>
  <c r="J26" i="2" s="1"/>
  <c r="E26" i="2"/>
  <c r="L26" i="2" s="1"/>
  <c r="D26" i="2"/>
  <c r="C26" i="2"/>
  <c r="A26" i="2"/>
  <c r="E25" i="2"/>
  <c r="L25" i="2" s="1"/>
  <c r="D25" i="2"/>
  <c r="C25" i="2"/>
  <c r="A25" i="2"/>
  <c r="I24" i="2"/>
  <c r="J24" i="2" s="1"/>
  <c r="E24" i="2"/>
  <c r="L24" i="2" s="1"/>
  <c r="D24" i="2"/>
  <c r="C24" i="2"/>
  <c r="A24" i="2"/>
  <c r="I23" i="2"/>
  <c r="J23" i="2" s="1"/>
  <c r="E23" i="2"/>
  <c r="L23" i="2" s="1"/>
  <c r="D23" i="2"/>
  <c r="C23" i="2"/>
  <c r="A23" i="2"/>
  <c r="I22" i="2"/>
  <c r="J22" i="2" s="1"/>
  <c r="E22" i="2"/>
  <c r="L22" i="2" s="1"/>
  <c r="D22" i="2"/>
  <c r="C22" i="2"/>
  <c r="A22" i="2"/>
  <c r="E21" i="2"/>
  <c r="L21" i="2" s="1"/>
  <c r="D21" i="2"/>
  <c r="C21" i="2"/>
  <c r="A21" i="2"/>
  <c r="I20" i="2"/>
  <c r="J20" i="2" s="1"/>
  <c r="E20" i="2"/>
  <c r="L20" i="2" s="1"/>
  <c r="D20" i="2"/>
  <c r="C20" i="2"/>
  <c r="A20" i="2"/>
  <c r="I19" i="2"/>
  <c r="J19" i="2" s="1"/>
  <c r="E19" i="2"/>
  <c r="L19" i="2" s="1"/>
  <c r="D19" i="2"/>
  <c r="C19" i="2"/>
  <c r="A19" i="2"/>
  <c r="I18" i="2"/>
  <c r="J18" i="2" s="1"/>
  <c r="E18" i="2"/>
  <c r="L18" i="2" s="1"/>
  <c r="D18" i="2"/>
  <c r="C18" i="2"/>
  <c r="A18" i="2"/>
  <c r="E17" i="2"/>
  <c r="L17" i="2" s="1"/>
  <c r="D17" i="2"/>
  <c r="C17" i="2"/>
  <c r="A17" i="2"/>
  <c r="E16" i="2"/>
  <c r="L16" i="2" s="1"/>
  <c r="D16" i="2"/>
  <c r="C16" i="2"/>
  <c r="A16" i="2"/>
  <c r="I15" i="2"/>
  <c r="J15" i="2" s="1"/>
  <c r="E15" i="2"/>
  <c r="L15" i="2" s="1"/>
  <c r="D15" i="2"/>
  <c r="C15" i="2"/>
  <c r="A15" i="2"/>
  <c r="E14" i="2"/>
  <c r="L14" i="2" s="1"/>
  <c r="D14" i="2"/>
  <c r="C14" i="2"/>
  <c r="A14" i="2"/>
  <c r="B10" i="2"/>
  <c r="B37" i="2" s="1"/>
  <c r="L8" i="2"/>
  <c r="H8" i="2"/>
  <c r="E8" i="2"/>
  <c r="B37" i="1"/>
  <c r="M28" i="1"/>
  <c r="G28" i="1"/>
  <c r="F28" i="1"/>
  <c r="E28" i="1"/>
  <c r="H15" i="1"/>
  <c r="H14" i="1"/>
  <c r="I16" i="5" l="1"/>
  <c r="J16" i="5" s="1"/>
  <c r="I16" i="2"/>
  <c r="J16" i="2" s="1"/>
  <c r="H16" i="5"/>
  <c r="I14" i="2"/>
  <c r="J14" i="2" s="1"/>
  <c r="H14" i="5"/>
  <c r="I17" i="2"/>
  <c r="J17" i="2" s="1"/>
  <c r="I21" i="2"/>
  <c r="J21" i="2" s="1"/>
  <c r="I25" i="2"/>
  <c r="J25" i="2" s="1"/>
  <c r="H15" i="5"/>
  <c r="H17" i="5"/>
  <c r="H19" i="5"/>
  <c r="H21" i="5"/>
  <c r="H23" i="5"/>
  <c r="H25" i="5"/>
  <c r="H27" i="5"/>
  <c r="I15" i="5"/>
  <c r="J15" i="5" s="1"/>
  <c r="I17" i="5"/>
  <c r="J17" i="5" s="1"/>
  <c r="I19" i="5"/>
  <c r="J19" i="5" s="1"/>
  <c r="I21" i="5"/>
  <c r="J21" i="5" s="1"/>
  <c r="I23" i="5"/>
  <c r="J23" i="5" s="1"/>
  <c r="I25" i="5"/>
  <c r="J25" i="5" s="1"/>
  <c r="I27" i="5"/>
  <c r="J27" i="5" s="1"/>
  <c r="H28" i="1"/>
  <c r="L28" i="3"/>
  <c r="E28" i="5"/>
  <c r="I28" i="5" s="1"/>
  <c r="J28" i="5" s="1"/>
  <c r="I14" i="5"/>
  <c r="J14" i="5" s="1"/>
  <c r="I28" i="3"/>
  <c r="J28" i="3" s="1"/>
  <c r="H28" i="3"/>
  <c r="L15" i="4"/>
  <c r="L22" i="4"/>
  <c r="L27" i="4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E28" i="2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I26" i="3"/>
  <c r="J26" i="3" s="1"/>
  <c r="I27" i="3"/>
  <c r="J27" i="3" s="1"/>
  <c r="L14" i="4"/>
  <c r="L16" i="4"/>
  <c r="L17" i="4"/>
  <c r="L18" i="4"/>
  <c r="L26" i="4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E28" i="4"/>
  <c r="L19" i="4"/>
  <c r="L20" i="4"/>
  <c r="L21" i="4"/>
  <c r="L23" i="4"/>
  <c r="L24" i="4"/>
  <c r="L25" i="4"/>
  <c r="H14" i="3"/>
  <c r="H28" i="5" l="1"/>
  <c r="L28" i="5"/>
  <c r="L28" i="4"/>
  <c r="I28" i="4"/>
  <c r="J28" i="4" s="1"/>
  <c r="H28" i="4"/>
  <c r="H28" i="2"/>
  <c r="I28" i="2"/>
  <c r="J28" i="2" s="1"/>
  <c r="L2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<sst xmlns="http://schemas.openxmlformats.org/spreadsheetml/2006/main" count="211" uniqueCount="46">
  <si>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</si>
  <si>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</si>
  <si>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</si>
  <si>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</si>
  <si>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</si>
  <si>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</si>
  <si>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</si>
  <si>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</si>
  <si>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</si>
  <si>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</si>
  <si>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</si>
  <si>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</si>
  <si>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</si>
  <si>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</si>
  <si>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</si>
  <si>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</si>
  <si>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</si>
  <si>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</si>
  <si>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</si>
  <si>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</si>
  <si>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</si>
  <si>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</si>
  <si>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</si>
  <si>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</si>
  <si>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</si>
  <si>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</si>
  <si>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</si>
  <si>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</si>
  <si>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</si>
  <si>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</si>
  <si>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</si>
  <si>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DIVISION DE INGENIERIA</t>
  </si>
  <si>
    <t>LICENCIATURA EN ADMINISTRACION</t>
  </si>
  <si>
    <t>SEP 22- ENE 23</t>
  </si>
  <si>
    <t>L.A. CARLOS DE JESUS MORTEO PEÑA</t>
  </si>
  <si>
    <t>L.C. MANUEL DE JESUS CANO BUSTAMANTE</t>
  </si>
  <si>
    <t>DLA</t>
  </si>
  <si>
    <t>II</t>
  </si>
  <si>
    <t>III</t>
  </si>
  <si>
    <t xml:space="preserve">GESTION FINANCIERA PARA PROYECTOS DE INNOVACION </t>
  </si>
  <si>
    <t>MEZCLA DE MERCADOTECNIA</t>
  </si>
  <si>
    <t xml:space="preserve">ADMINISTRACION FINANCIERA 1 </t>
  </si>
  <si>
    <t>MATEMATICAS FINANCIERAS</t>
  </si>
  <si>
    <t>705 A</t>
  </si>
  <si>
    <t>505 A</t>
  </si>
  <si>
    <t>405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</si>
</sst>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name val="Arial"/>
    </font>
    <font>
      <sz val="10"/>
      <name val="Arial"/>
    </font>
    <font>
      <b/>
      <sz val="11"/>
      <name val="Arial"/>
    </font>
    <font>
      <b/>
      <sz val="10"/>
      <name val="Arial"/>
    </font>
    <font>
      <sz val="11"/>
      <name val="Arial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"/>
  <sheetViews>
    <sheetView tabSelected="1" workbookViewId="0">
      <selection activeCell="L29" sqref="L29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9" width="7.625" customWidth="1"/>
    <col min="10" max="10" width="17.75" customWidth="1"/>
    <col min="11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31</v>
      </c>
      <c r="B6" s="22"/>
      <c r="C6" s="22"/>
      <c r="D6" s="22"/>
      <c r="E6" s="39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 t="s">
        <v>5</v>
      </c>
      <c r="C8" s="24"/>
      <c r="D8" s="6" t="s">
        <v>6</v>
      </c>
      <c r="E8" s="7">
        <v>4</v>
      </c>
      <c r="F8" s="1"/>
      <c r="G8" s="4" t="s">
        <v>7</v>
      </c>
      <c r="H8" s="7">
        <v>4</v>
      </c>
      <c r="I8" s="21" t="s">
        <v>8</v>
      </c>
      <c r="J8" s="22"/>
      <c r="K8" s="22"/>
      <c r="L8" s="23" t="s">
        <v>33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3" t="s">
        <v>34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10</v>
      </c>
      <c r="B12" s="27" t="s">
        <v>11</v>
      </c>
      <c r="C12" s="27" t="s">
        <v>12</v>
      </c>
      <c r="D12" s="29" t="s">
        <v>13</v>
      </c>
      <c r="E12" s="29" t="s">
        <v>14</v>
      </c>
      <c r="F12" s="30" t="s">
        <v>15</v>
      </c>
      <c r="G12" s="31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3" t="s">
        <v>22</v>
      </c>
    </row>
    <row r="13" spans="1:14" ht="12.75" customHeight="1" x14ac:dyDescent="0.2">
      <c r="A13" s="26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0" t="s">
        <v>39</v>
      </c>
      <c r="B14" s="11" t="s">
        <v>22</v>
      </c>
      <c r="C14" s="11" t="s">
        <v>43</v>
      </c>
      <c r="D14" s="11" t="s">
        <v>36</v>
      </c>
      <c r="E14" s="11">
        <v>35</v>
      </c>
      <c r="F14" s="11">
        <v>33</v>
      </c>
      <c r="G14" s="11" t="s">
        <v>26</v>
      </c>
      <c r="H14" s="12">
        <f t="shared" ref="H14:H27" si="0">F14/E14</f>
        <v>0.94285714285714284</v>
      </c>
      <c r="I14" s="11" t="s">
        <v>26</v>
      </c>
      <c r="J14" s="12" t="s">
        <v>26</v>
      </c>
      <c r="K14" s="11" t="s">
        <v>26</v>
      </c>
      <c r="L14" s="12" t="s">
        <v>26</v>
      </c>
      <c r="M14" s="11">
        <v>82.88</v>
      </c>
      <c r="N14" s="13">
        <v>0.6</v>
      </c>
    </row>
    <row r="15" spans="1:14" ht="12.75" customHeight="1" x14ac:dyDescent="0.2">
      <c r="A15" s="10" t="s">
        <v>40</v>
      </c>
      <c r="B15" s="11" t="s">
        <v>22</v>
      </c>
      <c r="C15" s="11" t="s">
        <v>44</v>
      </c>
      <c r="D15" s="11" t="s">
        <v>36</v>
      </c>
      <c r="E15" s="11">
        <v>31</v>
      </c>
      <c r="F15" s="11">
        <v>20</v>
      </c>
      <c r="G15" s="11" t="s">
        <v>26</v>
      </c>
      <c r="H15" s="12">
        <f t="shared" si="0"/>
        <v>0.64516129032258063</v>
      </c>
      <c r="I15" s="11" t="s">
        <v>26</v>
      </c>
      <c r="J15" s="12" t="s">
        <v>26</v>
      </c>
      <c r="K15" s="11" t="s">
        <v>26</v>
      </c>
      <c r="L15" s="12" t="s">
        <v>26</v>
      </c>
      <c r="M15" s="20">
        <v>52.12</v>
      </c>
      <c r="N15" s="13">
        <v>0.64510000000000001</v>
      </c>
    </row>
    <row r="16" spans="1:14" ht="12.75" customHeight="1" x14ac:dyDescent="0.2">
      <c r="A16" s="10" t="s">
        <v>41</v>
      </c>
      <c r="B16" s="11" t="s">
        <v>26</v>
      </c>
      <c r="C16" s="11" t="s">
        <v>44</v>
      </c>
      <c r="D16" s="11" t="s">
        <v>36</v>
      </c>
      <c r="E16" s="11">
        <v>32</v>
      </c>
      <c r="F16" s="11" t="s">
        <v>26</v>
      </c>
      <c r="G16" s="11" t="s">
        <v>26</v>
      </c>
      <c r="H16" s="12" t="s">
        <v>26</v>
      </c>
      <c r="I16" s="11" t="s">
        <v>26</v>
      </c>
      <c r="J16" s="12" t="s">
        <v>26</v>
      </c>
      <c r="K16" s="11" t="s">
        <v>26</v>
      </c>
      <c r="L16" s="12" t="s">
        <v>26</v>
      </c>
      <c r="M16" s="11" t="s">
        <v>26</v>
      </c>
      <c r="N16" s="13" t="s">
        <v>26</v>
      </c>
    </row>
    <row r="17" spans="1:14" ht="12.75" customHeight="1" x14ac:dyDescent="0.2">
      <c r="A17" s="10" t="s">
        <v>42</v>
      </c>
      <c r="B17" s="11" t="s">
        <v>26</v>
      </c>
      <c r="C17" s="11" t="s">
        <v>45</v>
      </c>
      <c r="D17" s="11" t="s">
        <v>36</v>
      </c>
      <c r="E17" s="11">
        <v>5</v>
      </c>
      <c r="F17" s="11" t="s">
        <v>26</v>
      </c>
      <c r="G17" s="11" t="s">
        <v>26</v>
      </c>
      <c r="H17" s="12" t="s">
        <v>26</v>
      </c>
      <c r="I17" s="11" t="s">
        <v>26</v>
      </c>
      <c r="J17" s="12" t="s">
        <v>26</v>
      </c>
      <c r="K17" s="11" t="s">
        <v>26</v>
      </c>
      <c r="L17" s="12" t="s">
        <v>26</v>
      </c>
      <c r="M17" s="11" t="s">
        <v>26</v>
      </c>
      <c r="N17" s="13" t="s">
        <v>26</v>
      </c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1">SUM(E14:E27)</f>
        <v>103</v>
      </c>
      <c r="F28" s="15">
        <f t="shared" si="1"/>
        <v>53</v>
      </c>
      <c r="G28" s="15">
        <f t="shared" si="1"/>
        <v>0</v>
      </c>
      <c r="H28" s="16">
        <f>SUM(F28:G28)/E28</f>
        <v>0.5145631067961165</v>
      </c>
      <c r="I28" s="15" t="s">
        <v>26</v>
      </c>
      <c r="J28" s="16" t="s">
        <v>26</v>
      </c>
      <c r="K28" s="15" t="s">
        <v>26</v>
      </c>
      <c r="L28" s="16" t="s">
        <v>26</v>
      </c>
      <c r="M28" s="15">
        <f>AVERAGE(M14:M27)</f>
        <v>67.5</v>
      </c>
      <c r="N28" s="17">
        <v>0.63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28</v>
      </c>
      <c r="C33" s="22"/>
      <c r="D33" s="22"/>
      <c r="E33" s="1"/>
      <c r="F33" s="1"/>
      <c r="G33" s="37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 t="s">
        <v>35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N12:N13"/>
    <mergeCell ref="A30:N30"/>
    <mergeCell ref="K12:K13"/>
    <mergeCell ref="B37:D37"/>
    <mergeCell ref="G37:J37"/>
    <mergeCell ref="A3:N3"/>
    <mergeCell ref="A5:N5"/>
    <mergeCell ref="A6:D6"/>
    <mergeCell ref="E6:H6"/>
    <mergeCell ref="B33:D33"/>
    <mergeCell ref="G33:J33"/>
    <mergeCell ref="B34:D34"/>
    <mergeCell ref="G34:J34"/>
    <mergeCell ref="A35:B35"/>
    <mergeCell ref="E35:H35"/>
    <mergeCell ref="I8:K8"/>
    <mergeCell ref="L8:N8"/>
    <mergeCell ref="B8:C8"/>
    <mergeCell ref="B10:L10"/>
    <mergeCell ref="A12:A13"/>
    <mergeCell ref="B12:B13"/>
    <mergeCell ref="M12:M13"/>
    <mergeCell ref="L12:L13"/>
    <mergeCell ref="C12:C13"/>
    <mergeCell ref="D12:D13"/>
    <mergeCell ref="E12:E13"/>
    <mergeCell ref="F12:G12"/>
    <mergeCell ref="H12:H13"/>
    <mergeCell ref="I12:I13"/>
    <mergeCell ref="J12:J13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0"/>
  <sheetViews>
    <sheetView workbookViewId="0">
      <selection activeCell="O17" sqref="O17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>
        <v>2</v>
      </c>
      <c r="C8" s="24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1" t="s">
        <v>8</v>
      </c>
      <c r="J8" s="22"/>
      <c r="K8" s="22"/>
      <c r="L8" s="23" t="str">
        <f>'1'!L8</f>
        <v>SEP 22- ENE 23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10</v>
      </c>
      <c r="B12" s="27" t="s">
        <v>11</v>
      </c>
      <c r="C12" s="27" t="s">
        <v>12</v>
      </c>
      <c r="D12" s="29" t="s">
        <v>13</v>
      </c>
      <c r="E12" s="29" t="s">
        <v>14</v>
      </c>
      <c r="F12" s="30" t="s">
        <v>15</v>
      </c>
      <c r="G12" s="31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3" t="s">
        <v>22</v>
      </c>
    </row>
    <row r="13" spans="1:14" ht="12.75" customHeight="1" x14ac:dyDescent="0.2">
      <c r="A13" s="26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1" t="str">
        <f>'1'!A14</f>
        <v xml:space="preserve">GESTION FINANCIERA PARA PROYECTOS DE INNOVACION </v>
      </c>
      <c r="B14" s="11" t="s">
        <v>37</v>
      </c>
      <c r="C14" s="11" t="str">
        <f>'1'!C14</f>
        <v>705 A</v>
      </c>
      <c r="D14" s="11" t="str">
        <f>'1'!D14</f>
        <v>DLA</v>
      </c>
      <c r="E14" s="11">
        <f>'1'!E14</f>
        <v>35</v>
      </c>
      <c r="F14" s="11">
        <v>17</v>
      </c>
      <c r="G14" s="11"/>
      <c r="H14" s="12">
        <f t="shared" ref="H14:H27" si="0">F14/E14</f>
        <v>0.48571428571428571</v>
      </c>
      <c r="I14" s="11">
        <f t="shared" ref="I14:I28" si="1">(E14-SUM(F14:G14))-K14</f>
        <v>18</v>
      </c>
      <c r="J14" s="12">
        <f t="shared" ref="J14:J28" si="2">I14/E14</f>
        <v>0.51428571428571423</v>
      </c>
      <c r="K14" s="11"/>
      <c r="L14" s="12">
        <f t="shared" ref="L14:L28" si="3">K14/E14</f>
        <v>0</v>
      </c>
      <c r="M14" s="11">
        <v>83.52</v>
      </c>
      <c r="N14" s="13">
        <v>0.58819999999999995</v>
      </c>
    </row>
    <row r="15" spans="1:14" ht="12.75" customHeight="1" x14ac:dyDescent="0.2">
      <c r="A15" s="11" t="str">
        <f>'1'!A15</f>
        <v>MEZCLA DE MERCADOTECNIA</v>
      </c>
      <c r="B15" s="11"/>
      <c r="C15" s="11" t="str">
        <f>'1'!C15</f>
        <v>505 A</v>
      </c>
      <c r="D15" s="11" t="str">
        <f>'1'!D15</f>
        <v>DLA</v>
      </c>
      <c r="E15" s="11">
        <f>'1'!E15</f>
        <v>31</v>
      </c>
      <c r="F15" s="11"/>
      <c r="G15" s="11"/>
      <c r="H15" s="12">
        <f t="shared" si="0"/>
        <v>0</v>
      </c>
      <c r="I15" s="11">
        <f t="shared" si="1"/>
        <v>31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 xml:space="preserve">ADMINISTRACION FINANCIERA 1 </v>
      </c>
      <c r="B16" s="11"/>
      <c r="C16" s="11" t="str">
        <f>'1'!C16</f>
        <v>505 A</v>
      </c>
      <c r="D16" s="11" t="str">
        <f>'1'!D16</f>
        <v>DLA</v>
      </c>
      <c r="E16" s="11">
        <f>'1'!E16</f>
        <v>32</v>
      </c>
      <c r="F16" s="11"/>
      <c r="G16" s="11"/>
      <c r="H16" s="12">
        <f t="shared" si="0"/>
        <v>0</v>
      </c>
      <c r="I16" s="11">
        <f t="shared" si="1"/>
        <v>32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 A</v>
      </c>
      <c r="D17" s="11" t="str">
        <f>'1'!D17</f>
        <v>DLA</v>
      </c>
      <c r="E17" s="11">
        <f>'1'!E17</f>
        <v>5</v>
      </c>
      <c r="F17" s="11"/>
      <c r="G17" s="11"/>
      <c r="H17" s="12">
        <f t="shared" si="0"/>
        <v>0</v>
      </c>
      <c r="I17" s="11">
        <f t="shared" si="1"/>
        <v>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103</v>
      </c>
      <c r="F28" s="15">
        <f t="shared" si="4"/>
        <v>17</v>
      </c>
      <c r="G28" s="15">
        <f t="shared" si="4"/>
        <v>0</v>
      </c>
      <c r="H28" s="16">
        <f>SUM(F28:G28)/E28</f>
        <v>0.1650485436893204</v>
      </c>
      <c r="I28" s="15">
        <f t="shared" si="1"/>
        <v>86</v>
      </c>
      <c r="J28" s="16">
        <f t="shared" si="2"/>
        <v>0.83495145631067957</v>
      </c>
      <c r="K28" s="15">
        <f>SUM(K14:K27)</f>
        <v>0</v>
      </c>
      <c r="L28" s="16">
        <f t="shared" si="3"/>
        <v>0</v>
      </c>
      <c r="M28" s="15">
        <f t="shared" ref="M28:N28" si="5">AVERAGE(M14:M27)</f>
        <v>83.52</v>
      </c>
      <c r="N28" s="17">
        <f t="shared" si="5"/>
        <v>0.58819999999999995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28</v>
      </c>
      <c r="C33" s="22"/>
      <c r="D33" s="22"/>
      <c r="E33" s="1"/>
      <c r="F33" s="1"/>
      <c r="G33" s="37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0"/>
  <sheetViews>
    <sheetView workbookViewId="0">
      <selection activeCell="A4" sqref="A4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>
        <v>3</v>
      </c>
      <c r="C8" s="24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1" t="s">
        <v>8</v>
      </c>
      <c r="J8" s="22"/>
      <c r="K8" s="22"/>
      <c r="L8" s="23" t="str">
        <f>'1'!L8</f>
        <v>SEP 22- ENE 23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10</v>
      </c>
      <c r="B12" s="27" t="s">
        <v>11</v>
      </c>
      <c r="C12" s="27" t="s">
        <v>12</v>
      </c>
      <c r="D12" s="29" t="s">
        <v>13</v>
      </c>
      <c r="E12" s="29" t="s">
        <v>14</v>
      </c>
      <c r="F12" s="30" t="s">
        <v>15</v>
      </c>
      <c r="G12" s="31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3" t="s">
        <v>22</v>
      </c>
    </row>
    <row r="13" spans="1:14" ht="12.75" customHeight="1" x14ac:dyDescent="0.2">
      <c r="A13" s="26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1" t="str">
        <f>'1'!A14</f>
        <v xml:space="preserve">GESTION FINANCIERA PARA PROYECTOS DE INNOVACION </v>
      </c>
      <c r="B14" s="11" t="s">
        <v>38</v>
      </c>
      <c r="C14" s="11" t="str">
        <f>'1'!C14</f>
        <v>705 A</v>
      </c>
      <c r="D14" s="11" t="str">
        <f>'1'!D14</f>
        <v>DLA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>
        <v>89.7</v>
      </c>
      <c r="N14" s="13">
        <v>0.94110000000000005</v>
      </c>
    </row>
    <row r="15" spans="1:14" ht="12.75" customHeight="1" x14ac:dyDescent="0.2">
      <c r="A15" s="11" t="str">
        <f>'1'!A15</f>
        <v>MEZCLA DE MERCADOTECNIA</v>
      </c>
      <c r="B15" s="11"/>
      <c r="C15" s="11" t="str">
        <f>'1'!C15</f>
        <v>505 A</v>
      </c>
      <c r="D15" s="11" t="str">
        <f>'1'!D15</f>
        <v>DLA</v>
      </c>
      <c r="E15" s="11">
        <f>'1'!E15</f>
        <v>31</v>
      </c>
      <c r="F15" s="11"/>
      <c r="G15" s="11"/>
      <c r="H15" s="12">
        <f t="shared" si="0"/>
        <v>0</v>
      </c>
      <c r="I15" s="11">
        <f t="shared" si="1"/>
        <v>31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 xml:space="preserve">ADMINISTRACION FINANCIERA 1 </v>
      </c>
      <c r="B16" s="11"/>
      <c r="C16" s="11" t="str">
        <f>'1'!C16</f>
        <v>505 A</v>
      </c>
      <c r="D16" s="11" t="str">
        <f>'1'!D16</f>
        <v>DLA</v>
      </c>
      <c r="E16" s="11">
        <f>'1'!E16</f>
        <v>32</v>
      </c>
      <c r="F16" s="11"/>
      <c r="G16" s="11"/>
      <c r="H16" s="12">
        <f t="shared" si="0"/>
        <v>0</v>
      </c>
      <c r="I16" s="11">
        <f t="shared" si="1"/>
        <v>32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 A</v>
      </c>
      <c r="D17" s="11" t="str">
        <f>'1'!D17</f>
        <v>DLA</v>
      </c>
      <c r="E17" s="11">
        <f>'1'!E17</f>
        <v>5</v>
      </c>
      <c r="F17" s="11"/>
      <c r="G17" s="11"/>
      <c r="H17" s="12">
        <f t="shared" si="0"/>
        <v>0</v>
      </c>
      <c r="I17" s="11">
        <f t="shared" si="1"/>
        <v>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103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103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>
        <f t="shared" ref="M28:N28" si="5">AVERAGE(M14:M27)</f>
        <v>89.7</v>
      </c>
      <c r="N28" s="17">
        <f t="shared" si="5"/>
        <v>0.94110000000000005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28</v>
      </c>
      <c r="C33" s="22"/>
      <c r="D33" s="22"/>
      <c r="E33" s="1"/>
      <c r="F33" s="1"/>
      <c r="G33" s="37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>
        <v>4</v>
      </c>
      <c r="C8" s="24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1" t="s">
        <v>8</v>
      </c>
      <c r="J8" s="22"/>
      <c r="K8" s="22"/>
      <c r="L8" s="23" t="str">
        <f>'1'!L8</f>
        <v>SEP 22- ENE 23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10</v>
      </c>
      <c r="B12" s="27" t="s">
        <v>11</v>
      </c>
      <c r="C12" s="27" t="s">
        <v>12</v>
      </c>
      <c r="D12" s="29" t="s">
        <v>13</v>
      </c>
      <c r="E12" s="29" t="s">
        <v>14</v>
      </c>
      <c r="F12" s="30" t="s">
        <v>15</v>
      </c>
      <c r="G12" s="31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3" t="s">
        <v>22</v>
      </c>
    </row>
    <row r="13" spans="1:14" ht="12.75" customHeight="1" x14ac:dyDescent="0.2">
      <c r="A13" s="26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1" t="str">
        <f>'1'!A14</f>
        <v xml:space="preserve">GESTION FINANCIERA PARA PROYECTOS DE INNOVACION </v>
      </c>
      <c r="B14" s="11"/>
      <c r="C14" s="11" t="str">
        <f>'1'!C14</f>
        <v>705 A</v>
      </c>
      <c r="D14" s="11" t="str">
        <f>'1'!D14</f>
        <v>DLA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MEZCLA DE MERCADOTECNIA</v>
      </c>
      <c r="B15" s="11"/>
      <c r="C15" s="11" t="str">
        <f>'1'!C15</f>
        <v>505 A</v>
      </c>
      <c r="D15" s="11" t="str">
        <f>'1'!D15</f>
        <v>DLA</v>
      </c>
      <c r="E15" s="11">
        <f>'1'!E15</f>
        <v>31</v>
      </c>
      <c r="F15" s="11"/>
      <c r="G15" s="11"/>
      <c r="H15" s="12">
        <f t="shared" si="0"/>
        <v>0</v>
      </c>
      <c r="I15" s="11">
        <f t="shared" si="1"/>
        <v>31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 xml:space="preserve">ADMINISTRACION FINANCIERA 1 </v>
      </c>
      <c r="B16" s="11"/>
      <c r="C16" s="11" t="str">
        <f>'1'!C16</f>
        <v>505 A</v>
      </c>
      <c r="D16" s="11" t="str">
        <f>'1'!D16</f>
        <v>DLA</v>
      </c>
      <c r="E16" s="11">
        <f>'1'!E16</f>
        <v>32</v>
      </c>
      <c r="F16" s="11"/>
      <c r="G16" s="11"/>
      <c r="H16" s="12">
        <f t="shared" si="0"/>
        <v>0</v>
      </c>
      <c r="I16" s="11">
        <f t="shared" si="1"/>
        <v>32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 A</v>
      </c>
      <c r="D17" s="11" t="str">
        <f>'1'!D17</f>
        <v>DLA</v>
      </c>
      <c r="E17" s="11">
        <f>'1'!E17</f>
        <v>5</v>
      </c>
      <c r="F17" s="11"/>
      <c r="G17" s="11"/>
      <c r="H17" s="12">
        <f t="shared" si="0"/>
        <v>0</v>
      </c>
      <c r="I17" s="11">
        <f t="shared" si="1"/>
        <v>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103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103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28</v>
      </c>
      <c r="C33" s="22"/>
      <c r="D33" s="22"/>
      <c r="E33" s="1"/>
      <c r="F33" s="1"/>
      <c r="G33" s="37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 t="s">
        <v>30</v>
      </c>
      <c r="C8" s="24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1" t="s">
        <v>8</v>
      </c>
      <c r="J8" s="22"/>
      <c r="K8" s="22"/>
      <c r="L8" s="23" t="str">
        <f>'1'!L8</f>
        <v>SEP 22- ENE 23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10</v>
      </c>
      <c r="B12" s="27" t="s">
        <v>11</v>
      </c>
      <c r="C12" s="27" t="s">
        <v>12</v>
      </c>
      <c r="D12" s="29" t="s">
        <v>13</v>
      </c>
      <c r="E12" s="29" t="s">
        <v>14</v>
      </c>
      <c r="F12" s="30" t="s">
        <v>15</v>
      </c>
      <c r="G12" s="31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3" t="s">
        <v>22</v>
      </c>
    </row>
    <row r="13" spans="1:14" ht="12.75" customHeight="1" x14ac:dyDescent="0.2">
      <c r="A13" s="26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1" t="str">
        <f>'1'!A14</f>
        <v xml:space="preserve">GESTION FINANCIERA PARA PROYECTOS DE INNOVACION </v>
      </c>
      <c r="B14" s="11"/>
      <c r="C14" s="11" t="str">
        <f>'1'!C14</f>
        <v>705 A</v>
      </c>
      <c r="D14" s="11" t="str">
        <f>'1'!D14</f>
        <v>DLA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MEZCLA DE MERCADOTECNIA</v>
      </c>
      <c r="B15" s="11"/>
      <c r="C15" s="11" t="str">
        <f>'1'!C15</f>
        <v>505 A</v>
      </c>
      <c r="D15" s="11" t="str">
        <f>'1'!D15</f>
        <v>DLA</v>
      </c>
      <c r="E15" s="11">
        <f>'1'!E15</f>
        <v>31</v>
      </c>
      <c r="F15" s="11"/>
      <c r="G15" s="11"/>
      <c r="H15" s="12">
        <f t="shared" si="0"/>
        <v>0</v>
      </c>
      <c r="I15" s="11">
        <f t="shared" si="1"/>
        <v>31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 xml:space="preserve">ADMINISTRACION FINANCIERA 1 </v>
      </c>
      <c r="B16" s="11"/>
      <c r="C16" s="11" t="str">
        <f>'1'!C16</f>
        <v>505 A</v>
      </c>
      <c r="D16" s="11" t="str">
        <f>'1'!D16</f>
        <v>DLA</v>
      </c>
      <c r="E16" s="11">
        <f>'1'!E16</f>
        <v>32</v>
      </c>
      <c r="F16" s="11"/>
      <c r="G16" s="11"/>
      <c r="H16" s="12">
        <f t="shared" si="0"/>
        <v>0</v>
      </c>
      <c r="I16" s="11">
        <f t="shared" si="1"/>
        <v>32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 A</v>
      </c>
      <c r="D17" s="11" t="str">
        <f>'1'!D17</f>
        <v>DLA</v>
      </c>
      <c r="E17" s="11">
        <f>'1'!E17</f>
        <v>5</v>
      </c>
      <c r="F17" s="11"/>
      <c r="G17" s="11"/>
      <c r="H17" s="12">
        <f t="shared" si="0"/>
        <v>0</v>
      </c>
      <c r="I17" s="11">
        <f t="shared" si="1"/>
        <v>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103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103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28</v>
      </c>
      <c r="C33" s="22"/>
      <c r="D33" s="22"/>
      <c r="E33" s="1"/>
      <c r="F33" s="1"/>
      <c r="G33" s="37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de jesus morteo pea</cp:lastModifiedBy>
  <cp:revision/>
  <dcterms:created xsi:type="dcterms:W3CDTF">2021-11-22T14:45:25Z</dcterms:created>
  <dcterms:modified xsi:type="dcterms:W3CDTF">2022-10-21T17:21:27Z</dcterms:modified>
  <cp:category/>
  <cp:contentStatus/>
</cp:coreProperties>
</file>