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D:\Desktop\2022-B\REPORTES PARCIALES\"/>
    </mc:Choice>
  </mc:AlternateContent>
  <xr:revisionPtr revIDLastSave="0" documentId="13_ncr:1_{D200AC2E-7656-4B95-B1DD-2E8D69E71E31}" xr6:coauthVersionLast="45" xr6:coauthVersionMax="45" xr10:uidLastSave="{00000000-0000-0000-0000-000000000000}"/>
  <bookViews>
    <workbookView xWindow="-108" yWindow="-108" windowWidth="23256" windowHeight="1257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5" l="1"/>
  <c r="H14" i="25"/>
  <c r="E15" i="25"/>
  <c r="E14" i="25"/>
  <c r="E16" i="25"/>
  <c r="H16" i="25" s="1"/>
  <c r="E17" i="25"/>
  <c r="H17" i="25" s="1"/>
  <c r="N28" i="10" l="1"/>
  <c r="M28" i="10"/>
  <c r="K28" i="10" l="1"/>
  <c r="N28" i="25" l="1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0" i="24"/>
  <c r="I19" i="24"/>
  <c r="I18" i="24"/>
  <c r="I17" i="24"/>
  <c r="E16" i="24"/>
  <c r="I16" i="24" s="1"/>
  <c r="D16" i="24"/>
  <c r="C16" i="24"/>
  <c r="A16" i="24"/>
  <c r="I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7" i="22"/>
  <c r="I16" i="22"/>
  <c r="I15" i="22"/>
  <c r="I14" i="22"/>
  <c r="B37" i="10"/>
  <c r="F28" i="10"/>
  <c r="E28" i="10"/>
  <c r="L17" i="10"/>
  <c r="I17" i="10"/>
  <c r="L16" i="10"/>
  <c r="I16" i="10"/>
  <c r="L15" i="10"/>
  <c r="I15" i="10"/>
  <c r="L14" i="10"/>
  <c r="I14" i="10"/>
  <c r="I28" i="10" l="1"/>
  <c r="I17" i="22"/>
  <c r="L28" i="10"/>
  <c r="L14" i="25"/>
  <c r="L15" i="25"/>
  <c r="L16" i="25"/>
  <c r="L17" i="25"/>
  <c r="E28" i="25"/>
  <c r="L14" i="24"/>
  <c r="L15" i="24"/>
  <c r="L16" i="24"/>
  <c r="L17" i="24"/>
  <c r="L18" i="24"/>
  <c r="L19" i="24"/>
  <c r="L20" i="24"/>
  <c r="E28" i="24"/>
  <c r="L14" i="23"/>
  <c r="L15" i="23"/>
  <c r="L16" i="23"/>
  <c r="L17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<sst xmlns="http://schemas.openxmlformats.org/spreadsheetml/2006/main" count="223" uniqueCount="61">
  <si>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</si>
  <si>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</si>
  <si>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</si>
  <si>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</si>
  <si>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</si>
  <si>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</si>
  <si>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</si>
  <si>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</si>
  <si>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</si>
  <si>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</si>
  <si>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</si>
  <si>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</si>
  <si>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</si>
  <si>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</si>
  <si>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</si>
  <si>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</si>
  <si>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</si>
  <si>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</si>
  <si>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</si>
  <si>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</si>
  <si>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</si>
  <si>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</si>
  <si>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</si>
  <si>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</si>
  <si>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</si>
  <si>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</si>
  <si>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</si>
  <si>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</si>
  <si>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</si>
  <si>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</si>
  <si>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</si>
  <si>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</si>
  <si>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</si>
  <si>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</si>
  <si>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</si>
  <si>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LADM</t>
  </si>
  <si>
    <t>ING. ARTEMIO HIDALGO VELASCO</t>
  </si>
  <si>
    <t>D.E. TONATIUH SOSME SANCHEZ</t>
  </si>
  <si>
    <t>FUNDAMENTOS DE FISICA</t>
  </si>
  <si>
    <t>107 A</t>
  </si>
  <si>
    <t>IGEM</t>
  </si>
  <si>
    <t>ESTADISTICA PARA LA ADMINISTRACIÓN II</t>
  </si>
  <si>
    <t xml:space="preserve"> 305 A</t>
  </si>
  <si>
    <t>MATEMATICAS APLICADAS A LA ADMINISTRACIÓN</t>
  </si>
  <si>
    <t>105 A</t>
  </si>
  <si>
    <t>FISICA GENERAL</t>
  </si>
  <si>
    <t>304 A</t>
  </si>
  <si>
    <t>ISIC</t>
  </si>
  <si>
    <t>II</t>
  </si>
  <si>
    <t>III</t>
  </si>
  <si>
    <t xml:space="preserve">ISIC </t>
  </si>
  <si>
    <t>IV</t>
  </si>
  <si>
    <t>V</t>
  </si>
  <si>
    <t>D. E. TONATIUH SOSME SANCHEZ</t>
  </si>
  <si>
    <t>305 A</t>
  </si>
  <si>
    <t>VI</t>
  </si>
  <si>
    <t>VII</t>
  </si>
  <si>
    <t xml:space="preserve">304 A </t>
  </si>
  <si>
    <t>I-V</t>
  </si>
  <si>
    <t>I-IV</t>
  </si>
  <si>
    <t>I-VII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</si>
</sst>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5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5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43</v>
      </c>
      <c r="B14" s="9" t="s">
        <v>21</v>
      </c>
      <c r="C14" s="9" t="s">
        <v>44</v>
      </c>
      <c r="D14" s="9" t="s">
        <v>35</v>
      </c>
      <c r="E14" s="9">
        <v>33</v>
      </c>
      <c r="F14" s="9">
        <v>30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0.64</v>
      </c>
    </row>
    <row r="15" spans="1:14" s="11" customFormat="1" ht="26.4" x14ac:dyDescent="0.25">
      <c r="A15" s="8" t="s">
        <v>38</v>
      </c>
      <c r="B15" s="9" t="s">
        <v>21</v>
      </c>
      <c r="C15" s="9" t="s">
        <v>39</v>
      </c>
      <c r="D15" s="9" t="s">
        <v>40</v>
      </c>
      <c r="E15" s="9">
        <v>40</v>
      </c>
      <c r="F15" s="9">
        <v>38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85</v>
      </c>
      <c r="N15" s="15">
        <v>0.83</v>
      </c>
    </row>
    <row r="16" spans="1:14" s="11" customFormat="1" ht="26.4" x14ac:dyDescent="0.25">
      <c r="A16" s="8" t="s">
        <v>41</v>
      </c>
      <c r="B16" s="9" t="s">
        <v>21</v>
      </c>
      <c r="C16" s="9" t="s">
        <v>42</v>
      </c>
      <c r="D16" s="9" t="s">
        <v>35</v>
      </c>
      <c r="E16" s="9">
        <v>34</v>
      </c>
      <c r="F16" s="9">
        <v>33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85</v>
      </c>
      <c r="N16" s="15">
        <v>0.56000000000000005</v>
      </c>
    </row>
    <row r="17" spans="1:18" s="11" customFormat="1" ht="26.4" x14ac:dyDescent="0.25">
      <c r="A17" s="8" t="s">
        <v>45</v>
      </c>
      <c r="B17" s="9" t="s">
        <v>21</v>
      </c>
      <c r="C17" s="9" t="s">
        <v>46</v>
      </c>
      <c r="D17" s="9" t="s">
        <v>47</v>
      </c>
      <c r="E17" s="9">
        <v>19</v>
      </c>
      <c r="F17" s="9">
        <v>17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84</v>
      </c>
      <c r="N17" s="15">
        <v>0.79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118</v>
      </c>
      <c r="G28" s="17"/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(M14+M15+M16+M17)/4</f>
        <v>82.75</v>
      </c>
      <c r="N28" s="19">
        <f>AVERAGE(N14:N27)</f>
        <v>0.70500000000000007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2" zoomScale="85" zoomScaleNormal="85" zoomScaleSheetLayoutView="100" workbookViewId="0">
      <selection activeCell="L37" sqref="L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MATEMATICAS APLICADAS A LA ADMINISTRACIÓN</v>
      </c>
      <c r="B14" s="9" t="s">
        <v>48</v>
      </c>
      <c r="C14" s="9" t="str">
        <f>'1'!C14</f>
        <v>105 A</v>
      </c>
      <c r="D14" s="9" t="str">
        <f>'1'!D14</f>
        <v>LADM</v>
      </c>
      <c r="E14" s="9">
        <f>'1'!E14</f>
        <v>33</v>
      </c>
      <c r="F14" s="9">
        <v>29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0.82</v>
      </c>
    </row>
    <row r="15" spans="1:14" s="11" customFormat="1" ht="26.4" x14ac:dyDescent="0.25">
      <c r="A15" s="9" t="str">
        <f>'1'!A15</f>
        <v>FUNDAMENTOS DE FISICA</v>
      </c>
      <c r="B15" s="9" t="s">
        <v>48</v>
      </c>
      <c r="C15" s="9" t="str">
        <f>'1'!C15</f>
        <v>107 A</v>
      </c>
      <c r="D15" s="9" t="str">
        <f>'1'!D15</f>
        <v>IGEM</v>
      </c>
      <c r="E15" s="9">
        <f>'1'!E15</f>
        <v>40</v>
      </c>
      <c r="F15" s="9">
        <v>34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82</v>
      </c>
      <c r="N15" s="15">
        <v>0.83</v>
      </c>
    </row>
    <row r="16" spans="1:14" s="11" customFormat="1" ht="26.4" x14ac:dyDescent="0.25">
      <c r="A16" s="9" t="str">
        <f>'1'!A16</f>
        <v>ESTADISTICA PARA LA ADMINISTRACIÓN II</v>
      </c>
      <c r="B16" s="9" t="s">
        <v>48</v>
      </c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>
        <v>33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0.76</v>
      </c>
    </row>
    <row r="17" spans="1:14" s="11" customFormat="1" ht="26.4" x14ac:dyDescent="0.25">
      <c r="A17" s="9" t="str">
        <f>'1'!A17</f>
        <v>FISICA GENERAL</v>
      </c>
      <c r="B17" s="9" t="s">
        <v>48</v>
      </c>
      <c r="C17" s="9" t="str">
        <f>'1'!C17</f>
        <v>304 A</v>
      </c>
      <c r="D17" s="9" t="str">
        <f>'1'!D17</f>
        <v>ISIC</v>
      </c>
      <c r="E17" s="9">
        <f>'1'!E17</f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96</v>
      </c>
      <c r="N17" s="15">
        <v>0.57999999999999996</v>
      </c>
    </row>
    <row r="18" spans="1:14" s="11" customFormat="1" ht="26.4" x14ac:dyDescent="0.25">
      <c r="A18" s="9" t="s">
        <v>45</v>
      </c>
      <c r="B18" s="9" t="s">
        <v>49</v>
      </c>
      <c r="C18" s="9" t="s">
        <v>46</v>
      </c>
      <c r="D18" s="9" t="s">
        <v>50</v>
      </c>
      <c r="E18" s="9">
        <v>19</v>
      </c>
      <c r="F18" s="9">
        <v>19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98</v>
      </c>
      <c r="N18" s="15">
        <v>0.95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134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90.8</v>
      </c>
      <c r="N28" s="19">
        <f>AVERAGE(N14:N27)</f>
        <v>0.78800000000000003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G38" sqref="G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MATEMATICAS APLICADAS A LA ADMINISTRACIÓN</v>
      </c>
      <c r="B14" s="9" t="s">
        <v>49</v>
      </c>
      <c r="C14" s="9" t="str">
        <f>'1'!C14</f>
        <v>105 A</v>
      </c>
      <c r="D14" s="9" t="str">
        <f>'1'!D14</f>
        <v>LADM</v>
      </c>
      <c r="E14" s="9">
        <f>'1'!E14</f>
        <v>33</v>
      </c>
      <c r="F14" s="9">
        <v>28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0.79</v>
      </c>
    </row>
    <row r="15" spans="1:14" s="11" customFormat="1" ht="26.4" x14ac:dyDescent="0.25">
      <c r="A15" s="9" t="str">
        <f>'1'!A15</f>
        <v>FUNDAMENTOS DE FISICA</v>
      </c>
      <c r="B15" s="9" t="s">
        <v>49</v>
      </c>
      <c r="C15" s="9" t="str">
        <f>'1'!C15</f>
        <v>107 A</v>
      </c>
      <c r="D15" s="9" t="str">
        <f>'1'!D15</f>
        <v>IGEM</v>
      </c>
      <c r="E15" s="9">
        <f>'1'!E15</f>
        <v>40</v>
      </c>
      <c r="F15" s="9">
        <v>34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78</v>
      </c>
      <c r="N15" s="15">
        <v>0.75</v>
      </c>
    </row>
    <row r="16" spans="1:14" s="11" customFormat="1" ht="26.4" x14ac:dyDescent="0.25">
      <c r="A16" s="9" t="str">
        <f>'1'!A16</f>
        <v>ESTADISTICA PARA LA ADMINISTRACIÓN II</v>
      </c>
      <c r="B16" s="9" t="s">
        <v>49</v>
      </c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>
        <v>32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90</v>
      </c>
      <c r="N16" s="15">
        <v>0.76</v>
      </c>
    </row>
    <row r="17" spans="1:14" s="11" customFormat="1" ht="26.4" x14ac:dyDescent="0.25">
      <c r="A17" s="9" t="str">
        <f>'1'!A17</f>
        <v>FISICA GENERAL</v>
      </c>
      <c r="B17" s="9" t="s">
        <v>51</v>
      </c>
      <c r="C17" s="9" t="str">
        <f>'1'!C17</f>
        <v>304 A</v>
      </c>
      <c r="D17" s="9" t="str">
        <f>'1'!D17</f>
        <v>ISIC</v>
      </c>
      <c r="E17" s="9">
        <f>'1'!E17</f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0.73</v>
      </c>
    </row>
    <row r="18" spans="1:14" s="11" customFormat="1" ht="26.4" x14ac:dyDescent="0.25">
      <c r="A18" s="9" t="s">
        <v>45</v>
      </c>
      <c r="B18" s="9" t="s">
        <v>52</v>
      </c>
      <c r="C18" s="9" t="s">
        <v>46</v>
      </c>
      <c r="D18" s="9" t="s">
        <v>47</v>
      </c>
      <c r="E18" s="9">
        <v>19</v>
      </c>
      <c r="F18" s="9">
        <v>19</v>
      </c>
      <c r="G18" s="9"/>
      <c r="H18" s="10"/>
      <c r="I18" s="9">
        <f t="shared" si="0"/>
        <v>0</v>
      </c>
      <c r="J18" s="10"/>
      <c r="K18" s="9">
        <v>0</v>
      </c>
      <c r="L18" s="10">
        <v>0</v>
      </c>
      <c r="M18" s="9">
        <v>86</v>
      </c>
      <c r="N18" s="15">
        <v>0.84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132</v>
      </c>
      <c r="G28" s="17">
        <f>SUM(G14:G27)</f>
        <v>0</v>
      </c>
      <c r="H28" s="18"/>
      <c r="I28" s="17">
        <f t="shared" si="0"/>
        <v>13</v>
      </c>
      <c r="J28" s="18"/>
      <c r="K28" s="17">
        <f>SUM(K14:K27)</f>
        <v>0</v>
      </c>
      <c r="L28" s="18">
        <f t="shared" si="1"/>
        <v>0</v>
      </c>
      <c r="M28" s="17">
        <f>AVERAGE(M14:M27)</f>
        <v>86.4</v>
      </c>
      <c r="N28" s="19">
        <f>AVERAGE(N14:N27)</f>
        <v>0.77399999999999991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 t="s">
        <v>53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R19" sqref="R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MATEMATICAS APLICADAS A LA ADMINISTRACIÓN</v>
      </c>
      <c r="B14" s="9" t="s">
        <v>51</v>
      </c>
      <c r="C14" s="9" t="str">
        <f>'1'!C14</f>
        <v>105 A</v>
      </c>
      <c r="D14" s="9" t="str">
        <f>'1'!D14</f>
        <v>LADM</v>
      </c>
      <c r="E14" s="9">
        <f>'1'!E14</f>
        <v>33</v>
      </c>
      <c r="F14" s="9">
        <v>31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0.73</v>
      </c>
    </row>
    <row r="15" spans="1:14" s="11" customFormat="1" ht="26.4" x14ac:dyDescent="0.25">
      <c r="A15" s="9" t="s">
        <v>43</v>
      </c>
      <c r="B15" s="9" t="s">
        <v>52</v>
      </c>
      <c r="C15" s="9" t="s">
        <v>44</v>
      </c>
      <c r="D15" s="9" t="s">
        <v>35</v>
      </c>
      <c r="E15" s="9">
        <v>33</v>
      </c>
      <c r="F15" s="9">
        <v>31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89</v>
      </c>
      <c r="N15" s="15">
        <v>0.79</v>
      </c>
    </row>
    <row r="16" spans="1:14" s="11" customFormat="1" ht="26.4" x14ac:dyDescent="0.25">
      <c r="A16" s="9" t="str">
        <f>'1'!A16</f>
        <v>ESTADISTICA PARA LA ADMINISTRACIÓN II</v>
      </c>
      <c r="B16" s="9" t="s">
        <v>51</v>
      </c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>
        <v>31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88</v>
      </c>
      <c r="N16" s="15">
        <v>0.79</v>
      </c>
    </row>
    <row r="17" spans="1:14" s="11" customFormat="1" ht="26.4" x14ac:dyDescent="0.25">
      <c r="A17" s="9" t="s">
        <v>41</v>
      </c>
      <c r="B17" s="9" t="s">
        <v>52</v>
      </c>
      <c r="C17" s="9" t="s">
        <v>54</v>
      </c>
      <c r="D17" s="9" t="s">
        <v>35</v>
      </c>
      <c r="E17" s="9">
        <v>34</v>
      </c>
      <c r="F17" s="9">
        <v>31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88</v>
      </c>
      <c r="N17" s="15">
        <v>0.79</v>
      </c>
    </row>
    <row r="18" spans="1:14" s="11" customFormat="1" ht="26.4" x14ac:dyDescent="0.25">
      <c r="A18" s="9" t="s">
        <v>38</v>
      </c>
      <c r="B18" s="9" t="s">
        <v>51</v>
      </c>
      <c r="C18" s="9" t="s">
        <v>39</v>
      </c>
      <c r="D18" s="9" t="s">
        <v>40</v>
      </c>
      <c r="E18" s="9">
        <v>40</v>
      </c>
      <c r="F18" s="9">
        <v>35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84</v>
      </c>
      <c r="N18" s="15">
        <v>0.83</v>
      </c>
    </row>
    <row r="19" spans="1:14" s="11" customFormat="1" ht="26.4" x14ac:dyDescent="0.25">
      <c r="A19" s="9" t="s">
        <v>45</v>
      </c>
      <c r="B19" s="9" t="s">
        <v>55</v>
      </c>
      <c r="C19" s="9" t="s">
        <v>46</v>
      </c>
      <c r="D19" s="9" t="s">
        <v>47</v>
      </c>
      <c r="E19" s="9">
        <v>19</v>
      </c>
      <c r="F19" s="9">
        <v>18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87</v>
      </c>
      <c r="N19" s="15">
        <v>0.84</v>
      </c>
    </row>
    <row r="20" spans="1:14" s="11" customFormat="1" ht="26.4" x14ac:dyDescent="0.25">
      <c r="A20" s="9" t="s">
        <v>45</v>
      </c>
      <c r="B20" s="9" t="s">
        <v>56</v>
      </c>
      <c r="C20" s="9" t="s">
        <v>57</v>
      </c>
      <c r="D20" s="9" t="s">
        <v>47</v>
      </c>
      <c r="E20" s="9">
        <v>19</v>
      </c>
      <c r="F20" s="9">
        <v>18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9">
        <v>89</v>
      </c>
      <c r="N20" s="15">
        <v>0.79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212</v>
      </c>
      <c r="F28" s="17">
        <f>SUM(F14:F27)</f>
        <v>195</v>
      </c>
      <c r="G28" s="17">
        <f>SUM(G14:G27)</f>
        <v>0</v>
      </c>
      <c r="H28" s="18"/>
      <c r="I28" s="17">
        <f t="shared" si="0"/>
        <v>17</v>
      </c>
      <c r="J28" s="18"/>
      <c r="K28" s="17">
        <f>SUM(K14:K27)</f>
        <v>0</v>
      </c>
      <c r="L28" s="18">
        <f t="shared" si="1"/>
        <v>0</v>
      </c>
      <c r="M28" s="17">
        <f>AVERAGE(M14:M27)</f>
        <v>87.142857142857139</v>
      </c>
      <c r="N28" s="19">
        <f>AVERAGE(N14:N27)</f>
        <v>0.79428571428571437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25" zoomScale="85" zoomScaleNormal="85" zoomScaleSheetLayoutView="100" workbookViewId="0">
      <selection activeCell="L37" sqref="L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MATEMATICAS APLICADAS A LA ADMINISTRACIÓN</v>
      </c>
      <c r="B14" s="9" t="s">
        <v>58</v>
      </c>
      <c r="C14" s="9" t="str">
        <f>'1'!C14</f>
        <v>105 A</v>
      </c>
      <c r="D14" s="9" t="str">
        <f>'1'!D14</f>
        <v>LADM</v>
      </c>
      <c r="E14" s="9">
        <f>'1'!E14</f>
        <v>33</v>
      </c>
      <c r="F14" s="9">
        <v>26</v>
      </c>
      <c r="G14" s="9">
        <v>4</v>
      </c>
      <c r="H14" s="10">
        <f>(F14+G14)/E14</f>
        <v>0.90909090909090906</v>
      </c>
      <c r="I14" s="9">
        <f t="shared" ref="I14:I28" si="0">(E14-SUM(F14:G14))-K14</f>
        <v>3</v>
      </c>
      <c r="J14" s="10">
        <f t="shared" ref="J14:J28" si="1">I14/E14</f>
        <v>9.0909090909090912E-2</v>
      </c>
      <c r="K14" s="9">
        <v>0</v>
      </c>
      <c r="L14" s="10">
        <f t="shared" ref="L14:L28" si="2">K14/E14</f>
        <v>0</v>
      </c>
      <c r="M14" s="9">
        <v>85</v>
      </c>
      <c r="N14" s="15">
        <v>0.73</v>
      </c>
    </row>
    <row r="15" spans="1:14" s="11" customFormat="1" ht="26.4" x14ac:dyDescent="0.25">
      <c r="A15" s="9" t="str">
        <f>'1'!A15</f>
        <v>FUNDAMENTOS DE FISICA</v>
      </c>
      <c r="B15" s="9" t="s">
        <v>59</v>
      </c>
      <c r="C15" s="9" t="str">
        <f>'1'!C15</f>
        <v>107 A</v>
      </c>
      <c r="D15" s="9" t="str">
        <f>'1'!D15</f>
        <v>IGEM</v>
      </c>
      <c r="E15" s="9">
        <f>'1'!E15</f>
        <v>40</v>
      </c>
      <c r="F15" s="9">
        <v>34</v>
      </c>
      <c r="G15" s="9">
        <v>2</v>
      </c>
      <c r="H15" s="10">
        <f>(F15+G15)/E15</f>
        <v>0.9</v>
      </c>
      <c r="I15" s="9">
        <f t="shared" si="0"/>
        <v>4</v>
      </c>
      <c r="J15" s="10">
        <f t="shared" si="1"/>
        <v>0.1</v>
      </c>
      <c r="K15" s="9">
        <v>0</v>
      </c>
      <c r="L15" s="10">
        <f t="shared" si="2"/>
        <v>0</v>
      </c>
      <c r="M15" s="9">
        <v>80</v>
      </c>
      <c r="N15" s="15">
        <v>0.85</v>
      </c>
    </row>
    <row r="16" spans="1:14" s="11" customFormat="1" ht="26.4" x14ac:dyDescent="0.25">
      <c r="A16" s="9" t="str">
        <f>'1'!A16</f>
        <v>ESTADISTICA PARA LA ADMINISTRACIÓN II</v>
      </c>
      <c r="B16" s="9" t="s">
        <v>58</v>
      </c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>
        <v>30</v>
      </c>
      <c r="G16" s="9">
        <v>3</v>
      </c>
      <c r="H16" s="10">
        <f>(F16+G16)/E16</f>
        <v>0.97058823529411764</v>
      </c>
      <c r="I16" s="9">
        <f t="shared" si="0"/>
        <v>1</v>
      </c>
      <c r="J16" s="10">
        <f t="shared" si="1"/>
        <v>2.9411764705882353E-2</v>
      </c>
      <c r="K16" s="9">
        <v>0</v>
      </c>
      <c r="L16" s="10">
        <f t="shared" si="2"/>
        <v>0</v>
      </c>
      <c r="M16" s="9">
        <v>90</v>
      </c>
      <c r="N16" s="15">
        <v>0.74</v>
      </c>
    </row>
    <row r="17" spans="1:14" s="11" customFormat="1" ht="26.4" x14ac:dyDescent="0.25">
      <c r="A17" s="9" t="str">
        <f>'1'!A17</f>
        <v>FISICA GENERAL</v>
      </c>
      <c r="B17" s="9" t="s">
        <v>60</v>
      </c>
      <c r="C17" s="9" t="str">
        <f>'1'!C17</f>
        <v>304 A</v>
      </c>
      <c r="D17" s="9" t="str">
        <f>'1'!D17</f>
        <v>ISIC</v>
      </c>
      <c r="E17" s="9">
        <f>'1'!E17</f>
        <v>19</v>
      </c>
      <c r="F17" s="9">
        <v>17</v>
      </c>
      <c r="G17" s="9">
        <v>2</v>
      </c>
      <c r="H17" s="10">
        <f>(F17+G17)/E17</f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93</v>
      </c>
      <c r="N17" s="15">
        <v>0.57999999999999996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107</v>
      </c>
      <c r="G28" s="17">
        <f>SUM(G14:G27)</f>
        <v>11</v>
      </c>
      <c r="H28" s="18">
        <f>SUM(F28:G28)/E28</f>
        <v>0.93650793650793651</v>
      </c>
      <c r="I28" s="17">
        <f t="shared" si="0"/>
        <v>8</v>
      </c>
      <c r="J28" s="18">
        <f t="shared" si="1"/>
        <v>6.3492063492063489E-2</v>
      </c>
      <c r="K28" s="17">
        <f>SUM(K14:K27)</f>
        <v>0</v>
      </c>
      <c r="L28" s="18">
        <f t="shared" si="2"/>
        <v>0</v>
      </c>
      <c r="M28" s="17">
        <f>AVERAGE(M14:M27)</f>
        <v>87</v>
      </c>
      <c r="N28" s="19">
        <f>AVERAGE(N14:N27)</f>
        <v>0.72500000000000009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Artemio</cp:lastModifiedBy>
  <cp:revision/>
  <dcterms:created xsi:type="dcterms:W3CDTF">2021-11-22T14:45:25Z</dcterms:created>
  <dcterms:modified xsi:type="dcterms:W3CDTF">2023-01-16T15:41:35Z</dcterms:modified>
  <cp:category/>
  <cp:contentStatus/>
</cp:coreProperties>
</file>