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Users\Monto\Documents\SEGUNDO SEMESTRE AGO-DIC 2022\Reportes de calificaciones\"/>
    </mc:Choice>
  </mc:AlternateContent>
  <xr:revisionPtr revIDLastSave="0" documentId="13_ncr:1_{F1A6847A-D94F-41C5-AF17-440ADE34171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8" i="10" l="1"/>
  <c r="H16" i="10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I15" i="22" s="1"/>
  <c r="J15" i="22" s="1"/>
  <c r="A16" i="22"/>
  <c r="C16" i="22"/>
  <c r="D16" i="22"/>
  <c r="E16" i="22"/>
  <c r="L16" i="22" s="1"/>
  <c r="A17" i="22"/>
  <c r="C17" i="22"/>
  <c r="D17" i="22"/>
  <c r="E17" i="22"/>
  <c r="H17" i="22" s="1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I17" i="22"/>
  <c r="J17" i="22" s="1"/>
  <c r="H16" i="22"/>
  <c r="L15" i="22"/>
  <c r="H15" i="22"/>
  <c r="B37" i="10"/>
  <c r="N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L16" i="10"/>
  <c r="I16" i="10"/>
  <c r="J16" i="10" s="1"/>
  <c r="L15" i="10"/>
  <c r="I15" i="10"/>
  <c r="J15" i="10" s="1"/>
  <c r="H15" i="10"/>
  <c r="L14" i="10"/>
  <c r="I14" i="10"/>
  <c r="J14" i="10" s="1"/>
  <c r="H14" i="10"/>
  <c r="L17" i="22" l="1"/>
  <c r="I16" i="22"/>
  <c r="J16" i="22" s="1"/>
  <c r="I14" i="22"/>
  <c r="J14" i="22" s="1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<sst xmlns="http://schemas.openxmlformats.org/spreadsheetml/2006/main" count="176" uniqueCount="42">
  <si>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</si>
  <si>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</si>
  <si>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</si>
  <si>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</si>
  <si>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</si>
  <si>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</si>
  <si>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</si>
  <si>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</si>
  <si>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</si>
  <si>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</si>
  <si>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</si>
  <si>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</si>
  <si>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</si>
  <si>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</si>
  <si>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</si>
  <si>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</si>
  <si>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</si>
  <si>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</si>
  <si>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</si>
  <si>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</si>
  <si>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</si>
  <si>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</si>
  <si>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</si>
  <si>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</si>
  <si>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</si>
  <si>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</si>
  <si>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</si>
  <si>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</si>
  <si>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</si>
  <si>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</si>
  <si>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</si>
  <si>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Ambiental</t>
  </si>
  <si>
    <t xml:space="preserve">CALCULO DIFERENCIAL </t>
  </si>
  <si>
    <t>MCIA. CARLOS MANUEL MONTOYA NAFARRATE</t>
  </si>
  <si>
    <t>Sep 2022-Ene 2023</t>
  </si>
  <si>
    <t>106-B</t>
  </si>
  <si>
    <t>IAMB</t>
  </si>
  <si>
    <t>FENOMENOS DE TRANSPORTE</t>
  </si>
  <si>
    <t>506-A</t>
  </si>
  <si>
    <t>FISICOQUIMICA II</t>
  </si>
  <si>
    <t>−</t>
  </si>
  <si>
    <t>MECANICA DE FLUIDOS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</si>
</sst>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" fontId="4" fillId="0" borderId="1" xfId="2" applyNumberFormat="1" applyFont="1" applyBorder="1" applyAlignment="1">
      <alignment horizontal="center" vertical="center"/>
    </xf>
    <xf numFmtId="1" fontId="4" fillId="2" borderId="6" xfId="0" applyNumberFormat="1" applyFont="1" applyFill="1" applyBorder="1" applyAlignment="1">
      <alignment horizontal="center" vertical="center"/>
    </xf>
    <xf numFmtId="9" fontId="4" fillId="2" borderId="6" xfId="1" applyNumberFormat="1" applyFont="1" applyFill="1" applyBorder="1" applyAlignment="1">
      <alignment horizontal="center" vertical="center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topLeftCell="A16" zoomScale="120" zoomScaleNormal="120" zoomScaleSheetLayoutView="100" workbookViewId="0">
      <selection activeCell="G21" sqref="G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8" t="s">
        <v>4</v>
      </c>
      <c r="C8" s="28"/>
      <c r="D8" s="14" t="s">
        <v>5</v>
      </c>
      <c r="E8" s="5">
        <v>4</v>
      </c>
      <c r="G8" s="4" t="s">
        <v>6</v>
      </c>
      <c r="H8" s="5">
        <v>4</v>
      </c>
      <c r="I8" s="34" t="s">
        <v>7</v>
      </c>
      <c r="J8" s="34"/>
      <c r="K8" s="34"/>
      <c r="L8" s="28" t="s">
        <v>34</v>
      </c>
      <c r="M8" s="28"/>
      <c r="N8" s="28"/>
    </row>
    <row r="10" spans="1:14" x14ac:dyDescent="0.2">
      <c r="A10" s="4" t="s">
        <v>8</v>
      </c>
      <c r="B10" s="28" t="s">
        <v>33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4" x14ac:dyDescent="0.2">
      <c r="A14" s="8" t="s">
        <v>32</v>
      </c>
      <c r="B14" s="9">
        <v>1</v>
      </c>
      <c r="C14" s="40" t="s">
        <v>35</v>
      </c>
      <c r="D14" s="9" t="s">
        <v>36</v>
      </c>
      <c r="E14" s="9">
        <v>37</v>
      </c>
      <c r="F14" s="9">
        <v>21</v>
      </c>
      <c r="G14" s="9"/>
      <c r="H14" s="10">
        <f t="shared" ref="H14:H27" si="0">F14/E14</f>
        <v>0.56756756756756754</v>
      </c>
      <c r="I14" s="9">
        <f t="shared" ref="I14:I28" si="1">(E14-SUM(F14:G14))-K14</f>
        <v>16</v>
      </c>
      <c r="J14" s="10">
        <f t="shared" ref="J14:J28" si="2">I14/E14</f>
        <v>0.43243243243243246</v>
      </c>
      <c r="K14" s="9"/>
      <c r="L14" s="10">
        <f t="shared" ref="L14:L28" si="3">K14/E14</f>
        <v>0</v>
      </c>
      <c r="M14" s="42">
        <v>41</v>
      </c>
      <c r="N14" s="15">
        <v>0.56999999999999995</v>
      </c>
    </row>
    <row r="15" spans="1:14" s="11" customFormat="1" x14ac:dyDescent="0.2">
      <c r="A15" s="8" t="s">
        <v>37</v>
      </c>
      <c r="B15" s="9">
        <v>5</v>
      </c>
      <c r="C15" s="40" t="s">
        <v>38</v>
      </c>
      <c r="D15" s="9" t="s">
        <v>36</v>
      </c>
      <c r="E15" s="9">
        <v>16</v>
      </c>
      <c r="F15" s="9">
        <v>13</v>
      </c>
      <c r="G15" s="9"/>
      <c r="H15" s="10">
        <f t="shared" si="0"/>
        <v>0.8125</v>
      </c>
      <c r="I15" s="9">
        <f t="shared" si="1"/>
        <v>3</v>
      </c>
      <c r="J15" s="10">
        <f t="shared" si="2"/>
        <v>0.1875</v>
      </c>
      <c r="K15" s="9"/>
      <c r="L15" s="10">
        <f t="shared" si="3"/>
        <v>0</v>
      </c>
      <c r="M15" s="9">
        <v>71</v>
      </c>
      <c r="N15" s="15">
        <v>0.63</v>
      </c>
    </row>
    <row r="16" spans="1:14" s="11" customFormat="1" x14ac:dyDescent="0.2">
      <c r="A16" s="8" t="s">
        <v>39</v>
      </c>
      <c r="B16" s="9">
        <v>5</v>
      </c>
      <c r="C16" s="40" t="s">
        <v>38</v>
      </c>
      <c r="D16" s="9" t="s">
        <v>36</v>
      </c>
      <c r="E16" s="9">
        <v>16</v>
      </c>
      <c r="F16" s="41" t="s">
        <v>40</v>
      </c>
      <c r="G16" s="41"/>
      <c r="H16" s="10" t="e">
        <f t="shared" si="0"/>
        <v>#VALUE!</v>
      </c>
      <c r="I16" s="9">
        <f t="shared" si="1"/>
        <v>16</v>
      </c>
      <c r="J16" s="10">
        <f t="shared" si="2"/>
        <v>1</v>
      </c>
      <c r="K16" s="9"/>
      <c r="L16" s="10">
        <f t="shared" si="3"/>
        <v>0</v>
      </c>
      <c r="M16" s="41" t="s">
        <v>40</v>
      </c>
      <c r="N16" s="41" t="s">
        <v>40</v>
      </c>
    </row>
    <row r="17" spans="1:14" s="11" customFormat="1" x14ac:dyDescent="0.2">
      <c r="A17" s="8" t="s">
        <v>41</v>
      </c>
      <c r="B17" s="9">
        <v>5</v>
      </c>
      <c r="C17" s="40" t="s">
        <v>38</v>
      </c>
      <c r="D17" s="9" t="s">
        <v>36</v>
      </c>
      <c r="E17" s="9">
        <v>16</v>
      </c>
      <c r="F17" s="9">
        <v>11</v>
      </c>
      <c r="G17" s="9"/>
      <c r="H17" s="10">
        <f t="shared" si="0"/>
        <v>0.6875</v>
      </c>
      <c r="I17" s="9">
        <f t="shared" si="1"/>
        <v>5</v>
      </c>
      <c r="J17" s="10">
        <f t="shared" si="2"/>
        <v>0.3125</v>
      </c>
      <c r="K17" s="9"/>
      <c r="L17" s="10">
        <f t="shared" si="3"/>
        <v>0</v>
      </c>
      <c r="M17" s="9">
        <v>54</v>
      </c>
      <c r="N17" s="15">
        <v>0.69</v>
      </c>
    </row>
    <row r="18" spans="1:14" s="11" customFormat="1" x14ac:dyDescent="0.2">
      <c r="A18" s="8"/>
      <c r="B18" s="9"/>
      <c r="C18" s="40"/>
      <c r="D18" s="9"/>
      <c r="E18" s="9"/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8"/>
      <c r="B19" s="9"/>
      <c r="C19" s="40"/>
      <c r="D19" s="9"/>
      <c r="E19" s="9"/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8"/>
      <c r="B20" s="9"/>
      <c r="C20" s="40"/>
      <c r="D20" s="9"/>
      <c r="E20" s="9"/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8"/>
      <c r="B21" s="9"/>
      <c r="C21" s="40"/>
      <c r="D21" s="9"/>
      <c r="E21" s="9"/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8"/>
      <c r="B22" s="9"/>
      <c r="C22" s="40"/>
      <c r="D22" s="9"/>
      <c r="E22" s="9"/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8"/>
      <c r="B23" s="9"/>
      <c r="C23" s="40"/>
      <c r="D23" s="9"/>
      <c r="E23" s="9"/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8"/>
      <c r="B24" s="9"/>
      <c r="C24" s="40"/>
      <c r="D24" s="9"/>
      <c r="E24" s="9"/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85</v>
      </c>
      <c r="F28" s="17">
        <f>SUM(F14:F27)</f>
        <v>45</v>
      </c>
      <c r="G28" s="17">
        <f>SUM(G14:G27)</f>
        <v>0</v>
      </c>
      <c r="H28" s="44">
        <f>SUM(F28:G28)/E28</f>
        <v>0.52941176470588236</v>
      </c>
      <c r="I28" s="17">
        <f t="shared" si="1"/>
        <v>40</v>
      </c>
      <c r="J28" s="44">
        <f t="shared" si="2"/>
        <v>0.47058823529411764</v>
      </c>
      <c r="K28" s="17">
        <f>SUM(K14:K27)</f>
        <v>0</v>
      </c>
      <c r="L28" s="18">
        <f t="shared" si="3"/>
        <v>0</v>
      </c>
      <c r="M28" s="43">
        <f>AVERAGE(M14:M27)</f>
        <v>55.333333333333336</v>
      </c>
      <c r="N28" s="19">
        <f>AVERAGE(N14:N27)</f>
        <v>0.63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MCIA. CARLOS MANUEL MONTOYA NAFARRATE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P21" sqref="P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2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Sep 2022-Ene 2023</v>
      </c>
      <c r="M8" s="28"/>
      <c r="N8" s="28"/>
    </row>
    <row r="10" spans="1:14" x14ac:dyDescent="0.2">
      <c r="A10" s="4" t="s">
        <v>8</v>
      </c>
      <c r="B10" s="28" t="str">
        <f>'1'!B10</f>
        <v>MCIA. CARLOS MANUEL MONTOYA NAFARRATE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 xml:space="preserve">CALCULO DIFERENCIAL </v>
      </c>
      <c r="B14" s="9"/>
      <c r="C14" s="9" t="str">
        <f>'1'!C14</f>
        <v>106-B</v>
      </c>
      <c r="D14" s="9" t="str">
        <f>'1'!D14</f>
        <v>IAMB</v>
      </c>
      <c r="E14" s="9">
        <f>'1'!E14</f>
        <v>37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37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FENOMENOS DE TRANSPORTE</v>
      </c>
      <c r="B15" s="9"/>
      <c r="C15" s="9" t="str">
        <f>'1'!C15</f>
        <v>506-A</v>
      </c>
      <c r="D15" s="9" t="str">
        <f>'1'!D15</f>
        <v>IAMB</v>
      </c>
      <c r="E15" s="9">
        <f>'1'!E15</f>
        <v>16</v>
      </c>
      <c r="F15" s="9"/>
      <c r="G15" s="9"/>
      <c r="H15" s="10">
        <f t="shared" si="0"/>
        <v>0</v>
      </c>
      <c r="I15" s="9">
        <f t="shared" si="1"/>
        <v>16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FISICOQUIMICA II</v>
      </c>
      <c r="B16" s="9"/>
      <c r="C16" s="9" t="str">
        <f>'1'!C16</f>
        <v>506-A</v>
      </c>
      <c r="D16" s="9" t="str">
        <f>'1'!D16</f>
        <v>IAMB</v>
      </c>
      <c r="E16" s="9">
        <f>'1'!E16</f>
        <v>16</v>
      </c>
      <c r="F16" s="9"/>
      <c r="G16" s="9"/>
      <c r="H16" s="10">
        <f t="shared" si="0"/>
        <v>0</v>
      </c>
      <c r="I16" s="9">
        <f t="shared" si="1"/>
        <v>16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MECANICA DE FLUIDOS</v>
      </c>
      <c r="B17" s="9"/>
      <c r="C17" s="9" t="str">
        <f>'1'!C17</f>
        <v>506-A</v>
      </c>
      <c r="D17" s="9" t="str">
        <f>'1'!D17</f>
        <v>IAMB</v>
      </c>
      <c r="E17" s="9">
        <f>'1'!E17</f>
        <v>16</v>
      </c>
      <c r="F17" s="9"/>
      <c r="G17" s="9"/>
      <c r="H17" s="10">
        <f t="shared" si="0"/>
        <v>0</v>
      </c>
      <c r="I17" s="9">
        <f t="shared" si="1"/>
        <v>16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85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MCIA. CARLOS MANUEL MONTOYA NAFARRATE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B1" sqref="B1:N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3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Sep 2022-Ene 2023</v>
      </c>
      <c r="M8" s="28"/>
      <c r="N8" s="28"/>
    </row>
    <row r="10" spans="1:14" x14ac:dyDescent="0.2">
      <c r="A10" s="4" t="s">
        <v>8</v>
      </c>
      <c r="B10" s="28" t="str">
        <f>'1'!B10</f>
        <v>MCIA. CARLOS MANUEL MONTOYA NAFARRATE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 xml:space="preserve">CALCULO DIFERENCIAL </v>
      </c>
      <c r="B14" s="9"/>
      <c r="C14" s="9" t="str">
        <f>'1'!C14</f>
        <v>106-B</v>
      </c>
      <c r="D14" s="9" t="str">
        <f>'1'!D14</f>
        <v>IAMB</v>
      </c>
      <c r="E14" s="9">
        <f>'1'!E14</f>
        <v>37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37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FENOMENOS DE TRANSPORTE</v>
      </c>
      <c r="B15" s="9"/>
      <c r="C15" s="9" t="str">
        <f>'1'!C15</f>
        <v>506-A</v>
      </c>
      <c r="D15" s="9" t="str">
        <f>'1'!D15</f>
        <v>IAMB</v>
      </c>
      <c r="E15" s="9">
        <f>'1'!E15</f>
        <v>16</v>
      </c>
      <c r="F15" s="9"/>
      <c r="G15" s="9"/>
      <c r="H15" s="10">
        <f t="shared" si="0"/>
        <v>0</v>
      </c>
      <c r="I15" s="9">
        <f t="shared" si="1"/>
        <v>16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FISICOQUIMICA II</v>
      </c>
      <c r="B16" s="9"/>
      <c r="C16" s="9" t="str">
        <f>'1'!C16</f>
        <v>506-A</v>
      </c>
      <c r="D16" s="9" t="str">
        <f>'1'!D16</f>
        <v>IAMB</v>
      </c>
      <c r="E16" s="9">
        <f>'1'!E16</f>
        <v>16</v>
      </c>
      <c r="F16" s="9"/>
      <c r="G16" s="9"/>
      <c r="H16" s="10">
        <f t="shared" si="0"/>
        <v>0</v>
      </c>
      <c r="I16" s="9">
        <f t="shared" si="1"/>
        <v>16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MECANICA DE FLUIDOS</v>
      </c>
      <c r="B17" s="9"/>
      <c r="C17" s="9" t="str">
        <f>'1'!C17</f>
        <v>506-A</v>
      </c>
      <c r="D17" s="9" t="str">
        <f>'1'!D17</f>
        <v>IAMB</v>
      </c>
      <c r="E17" s="9">
        <f>'1'!E17</f>
        <v>16</v>
      </c>
      <c r="F17" s="9"/>
      <c r="G17" s="9"/>
      <c r="H17" s="10">
        <f t="shared" si="0"/>
        <v>0</v>
      </c>
      <c r="I17" s="9">
        <f t="shared" si="1"/>
        <v>16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85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MCIA. CARLOS MANUEL MONTOYA NAFARRATE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4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Sep 2022-Ene 2023</v>
      </c>
      <c r="M8" s="28"/>
      <c r="N8" s="28"/>
    </row>
    <row r="10" spans="1:14" x14ac:dyDescent="0.2">
      <c r="A10" s="4" t="s">
        <v>8</v>
      </c>
      <c r="B10" s="28" t="str">
        <f>'1'!B10</f>
        <v>MCIA. CARLOS MANUEL MONTOYA NAFARRATE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 xml:space="preserve">CALCULO DIFERENCIAL </v>
      </c>
      <c r="B14" s="9"/>
      <c r="C14" s="9" t="str">
        <f>'1'!C14</f>
        <v>106-B</v>
      </c>
      <c r="D14" s="9" t="str">
        <f>'1'!D14</f>
        <v>IAMB</v>
      </c>
      <c r="E14" s="9">
        <f>'1'!E14</f>
        <v>37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37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FENOMENOS DE TRANSPORTE</v>
      </c>
      <c r="B15" s="9"/>
      <c r="C15" s="9" t="str">
        <f>'1'!C15</f>
        <v>506-A</v>
      </c>
      <c r="D15" s="9" t="str">
        <f>'1'!D15</f>
        <v>IAMB</v>
      </c>
      <c r="E15" s="9">
        <f>'1'!E15</f>
        <v>16</v>
      </c>
      <c r="F15" s="9"/>
      <c r="G15" s="9"/>
      <c r="H15" s="10">
        <f t="shared" si="0"/>
        <v>0</v>
      </c>
      <c r="I15" s="9">
        <f t="shared" si="1"/>
        <v>16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FISICOQUIMICA II</v>
      </c>
      <c r="B16" s="9"/>
      <c r="C16" s="9" t="str">
        <f>'1'!C16</f>
        <v>506-A</v>
      </c>
      <c r="D16" s="9" t="str">
        <f>'1'!D16</f>
        <v>IAMB</v>
      </c>
      <c r="E16" s="9">
        <f>'1'!E16</f>
        <v>16</v>
      </c>
      <c r="F16" s="9"/>
      <c r="G16" s="9"/>
      <c r="H16" s="10">
        <f t="shared" si="0"/>
        <v>0</v>
      </c>
      <c r="I16" s="9">
        <f t="shared" si="1"/>
        <v>16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MECANICA DE FLUIDOS</v>
      </c>
      <c r="B17" s="9"/>
      <c r="C17" s="9" t="str">
        <f>'1'!C17</f>
        <v>506-A</v>
      </c>
      <c r="D17" s="9" t="str">
        <f>'1'!D17</f>
        <v>IAMB</v>
      </c>
      <c r="E17" s="9">
        <f>'1'!E17</f>
        <v>16</v>
      </c>
      <c r="F17" s="9"/>
      <c r="G17" s="9"/>
      <c r="H17" s="10">
        <f t="shared" si="0"/>
        <v>0</v>
      </c>
      <c r="I17" s="9">
        <f t="shared" si="1"/>
        <v>16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85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MCIA. CARLOS MANUEL MONTOYA NAFARRATE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4" zoomScale="110" zoomScaleNormal="110" zoomScaleSheetLayoutView="100" workbookViewId="0">
      <selection activeCell="E6" sqref="E6:H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 t="s">
        <v>29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Sep 2022-Ene 2023</v>
      </c>
      <c r="M8" s="28"/>
      <c r="N8" s="28"/>
    </row>
    <row r="10" spans="1:14" x14ac:dyDescent="0.2">
      <c r="A10" s="4" t="s">
        <v>8</v>
      </c>
      <c r="B10" s="28" t="str">
        <f>'1'!B10</f>
        <v>MCIA. CARLOS MANUEL MONTOYA NAFARRATE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 xml:space="preserve">CALCULO DIFERENCIAL </v>
      </c>
      <c r="B14" s="9"/>
      <c r="C14" s="9" t="str">
        <f>'1'!C14</f>
        <v>106-B</v>
      </c>
      <c r="D14" s="9" t="str">
        <f>'1'!D14</f>
        <v>IAMB</v>
      </c>
      <c r="E14" s="9">
        <f>'1'!E14</f>
        <v>37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37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FENOMENOS DE TRANSPORTE</v>
      </c>
      <c r="B15" s="9"/>
      <c r="C15" s="9" t="str">
        <f>'1'!C15</f>
        <v>506-A</v>
      </c>
      <c r="D15" s="9" t="str">
        <f>'1'!D15</f>
        <v>IAMB</v>
      </c>
      <c r="E15" s="9">
        <f>'1'!E15</f>
        <v>16</v>
      </c>
      <c r="F15" s="9"/>
      <c r="G15" s="9"/>
      <c r="H15" s="10">
        <f t="shared" si="0"/>
        <v>0</v>
      </c>
      <c r="I15" s="9">
        <f t="shared" si="1"/>
        <v>16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FISICOQUIMICA II</v>
      </c>
      <c r="B16" s="9"/>
      <c r="C16" s="9" t="str">
        <f>'1'!C16</f>
        <v>506-A</v>
      </c>
      <c r="D16" s="9" t="str">
        <f>'1'!D16</f>
        <v>IAMB</v>
      </c>
      <c r="E16" s="9">
        <f>'1'!E16</f>
        <v>16</v>
      </c>
      <c r="F16" s="9"/>
      <c r="G16" s="9"/>
      <c r="H16" s="10">
        <f t="shared" si="0"/>
        <v>0</v>
      </c>
      <c r="I16" s="9">
        <f t="shared" si="1"/>
        <v>16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MECANICA DE FLUIDOS</v>
      </c>
      <c r="B17" s="9"/>
      <c r="C17" s="9" t="str">
        <f>'1'!C17</f>
        <v>506-A</v>
      </c>
      <c r="D17" s="9" t="str">
        <f>'1'!D17</f>
        <v>IAMB</v>
      </c>
      <c r="E17" s="9">
        <f>'1'!E17</f>
        <v>16</v>
      </c>
      <c r="F17" s="9"/>
      <c r="G17" s="9"/>
      <c r="H17" s="10">
        <f t="shared" si="0"/>
        <v>0</v>
      </c>
      <c r="I17" s="9">
        <f t="shared" si="1"/>
        <v>16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85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MCIA. CARLOS MANUEL MONTOYA NAFARRATE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Manuel Montoya Nafa</cp:lastModifiedBy>
  <cp:revision/>
  <dcterms:created xsi:type="dcterms:W3CDTF">2021-11-22T14:45:25Z</dcterms:created>
  <dcterms:modified xsi:type="dcterms:W3CDTF">2022-10-09T02:53:20Z</dcterms:modified>
  <cp:category/>
  <cp:contentStatus/>
</cp:coreProperties>
</file>