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essl\Desktop\"/>
    </mc:Choice>
  </mc:AlternateContent>
  <xr:revisionPtr revIDLastSave="0" documentId="8_{DAB815E6-DC34-40A2-BE36-15D0136E72D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H16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L16" i="22"/>
  <c r="A17" i="22"/>
  <c r="C17" i="22"/>
  <c r="D17" i="22"/>
  <c r="E17" i="22"/>
  <c r="L18" i="22"/>
  <c r="I24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5" i="22"/>
  <c r="I23" i="22"/>
  <c r="I21" i="22"/>
  <c r="I19" i="22"/>
  <c r="I17" i="22"/>
  <c r="B37" i="10"/>
  <c r="N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L15" i="10"/>
  <c r="I15" i="10"/>
  <c r="J15" i="10" s="1"/>
  <c r="H15" i="10"/>
  <c r="L14" i="10"/>
  <c r="I14" i="10"/>
  <c r="J14" i="10" s="1"/>
  <c r="H14" i="10"/>
  <c r="I27" i="22" l="1"/>
  <c r="I20" i="22"/>
  <c r="L15" i="22"/>
  <c r="L17" i="22"/>
  <c r="I16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<sst xmlns="http://schemas.openxmlformats.org/spreadsheetml/2006/main" count="182" uniqueCount="42">
  <si>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</si>
  <si>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</si>
  <si>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</si>
  <si>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</si>
  <si>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</si>
  <si>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</si>
  <si>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</si>
  <si>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</si>
  <si>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</si>
  <si>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</si>
  <si>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</si>
  <si>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</si>
  <si>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</si>
  <si>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</si>
  <si>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</si>
  <si>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</si>
  <si>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</si>
  <si>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</si>
  <si>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</si>
  <si>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</si>
  <si>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</si>
  <si>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</si>
  <si>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</si>
  <si>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</si>
  <si>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</si>
  <si>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</si>
  <si>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</si>
  <si>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</si>
  <si>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</si>
  <si>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</si>
  <si>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</si>
  <si>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</si>
  <si>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 xml:space="preserve">CALCULO DIFERENCIAL </t>
  </si>
  <si>
    <t>MCIA. CARLOS MANUEL MONTOYA NAFARRATE</t>
  </si>
  <si>
    <t>Sep 2022-Ene 2023</t>
  </si>
  <si>
    <t>106-B</t>
  </si>
  <si>
    <t>IAMB</t>
  </si>
  <si>
    <t>FENOMENOS DE TRANSPORTE</t>
  </si>
  <si>
    <t>506-A</t>
  </si>
  <si>
    <t>FISICOQUIMICA II</t>
  </si>
  <si>
    <t>−</t>
  </si>
  <si>
    <t>MECANICA DE FLUIDOS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</si>
</sst>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" zoomScale="120" zoomScaleNormal="120" zoomScaleSheetLayoutView="100" workbookViewId="0">
      <selection activeCell="E17" sqref="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9" t="s">
        <v>7</v>
      </c>
      <c r="J8" s="39"/>
      <c r="K8" s="39"/>
      <c r="L8" s="33" t="s">
        <v>34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4" x14ac:dyDescent="0.2">
      <c r="A14" s="8" t="s">
        <v>32</v>
      </c>
      <c r="B14" s="9">
        <v>1</v>
      </c>
      <c r="C14" s="21" t="s">
        <v>35</v>
      </c>
      <c r="D14" s="9" t="s">
        <v>36</v>
      </c>
      <c r="E14" s="9">
        <v>37</v>
      </c>
      <c r="F14" s="9">
        <v>21</v>
      </c>
      <c r="G14" s="9"/>
      <c r="H14" s="10">
        <f t="shared" ref="H14:H27" si="0">F14/E14</f>
        <v>0.56756756756756754</v>
      </c>
      <c r="I14" s="9">
        <f t="shared" ref="I14:I28" si="1">(E14-SUM(F14:G14))-K14</f>
        <v>16</v>
      </c>
      <c r="J14" s="10">
        <f t="shared" ref="J14:J28" si="2">I14/E14</f>
        <v>0.43243243243243246</v>
      </c>
      <c r="K14" s="9"/>
      <c r="L14" s="10">
        <f t="shared" ref="L14:L28" si="3">K14/E14</f>
        <v>0</v>
      </c>
      <c r="M14" s="23">
        <v>41</v>
      </c>
      <c r="N14" s="15">
        <v>0.56999999999999995</v>
      </c>
    </row>
    <row r="15" spans="1:14" s="11" customFormat="1" x14ac:dyDescent="0.2">
      <c r="A15" s="8" t="s">
        <v>37</v>
      </c>
      <c r="B15" s="9">
        <v>1</v>
      </c>
      <c r="C15" s="21" t="s">
        <v>38</v>
      </c>
      <c r="D15" s="9" t="s">
        <v>36</v>
      </c>
      <c r="E15" s="9">
        <v>16</v>
      </c>
      <c r="F15" s="9">
        <v>13</v>
      </c>
      <c r="G15" s="9"/>
      <c r="H15" s="10">
        <f t="shared" si="0"/>
        <v>0.8125</v>
      </c>
      <c r="I15" s="9">
        <f t="shared" si="1"/>
        <v>3</v>
      </c>
      <c r="J15" s="10">
        <f t="shared" si="2"/>
        <v>0.1875</v>
      </c>
      <c r="K15" s="9"/>
      <c r="L15" s="10">
        <f t="shared" si="3"/>
        <v>0</v>
      </c>
      <c r="M15" s="9">
        <v>71</v>
      </c>
      <c r="N15" s="15">
        <v>0.63</v>
      </c>
    </row>
    <row r="16" spans="1:14" s="11" customFormat="1" x14ac:dyDescent="0.2">
      <c r="A16" s="8" t="s">
        <v>39</v>
      </c>
      <c r="B16" s="9">
        <v>1</v>
      </c>
      <c r="C16" s="21" t="s">
        <v>38</v>
      </c>
      <c r="D16" s="9" t="s">
        <v>36</v>
      </c>
      <c r="E16" s="9">
        <v>15</v>
      </c>
      <c r="F16" s="22" t="s">
        <v>40</v>
      </c>
      <c r="G16" s="22"/>
      <c r="H16" s="10" t="e">
        <f t="shared" si="0"/>
        <v>#VALUE!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22" t="s">
        <v>40</v>
      </c>
      <c r="N16" s="22" t="s">
        <v>40</v>
      </c>
    </row>
    <row r="17" spans="1:14" s="11" customFormat="1" x14ac:dyDescent="0.2">
      <c r="A17" s="8" t="s">
        <v>41</v>
      </c>
      <c r="B17" s="9">
        <v>1</v>
      </c>
      <c r="C17" s="21" t="s">
        <v>38</v>
      </c>
      <c r="D17" s="9" t="s">
        <v>36</v>
      </c>
      <c r="E17" s="9">
        <v>16</v>
      </c>
      <c r="F17" s="9">
        <v>11</v>
      </c>
      <c r="G17" s="9"/>
      <c r="H17" s="10">
        <f t="shared" si="0"/>
        <v>0.6875</v>
      </c>
      <c r="I17" s="9">
        <f t="shared" si="1"/>
        <v>5</v>
      </c>
      <c r="J17" s="10">
        <f t="shared" si="2"/>
        <v>0.3125</v>
      </c>
      <c r="K17" s="9"/>
      <c r="L17" s="10">
        <f t="shared" si="3"/>
        <v>0</v>
      </c>
      <c r="M17" s="9">
        <v>54</v>
      </c>
      <c r="N17" s="15">
        <v>0.69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45</v>
      </c>
      <c r="G28" s="17">
        <f>SUM(G14:G27)</f>
        <v>0</v>
      </c>
      <c r="H28" s="25">
        <f>SUM(F28:G28)/E28</f>
        <v>0.5357142857142857</v>
      </c>
      <c r="I28" s="17">
        <f t="shared" si="1"/>
        <v>39</v>
      </c>
      <c r="J28" s="25">
        <f t="shared" si="2"/>
        <v>0.4642857142857143</v>
      </c>
      <c r="K28" s="17">
        <f>SUM(K14:K27)</f>
        <v>0</v>
      </c>
      <c r="L28" s="18">
        <f t="shared" si="3"/>
        <v>0</v>
      </c>
      <c r="M28" s="24">
        <f>AVERAGE(M14:M27)</f>
        <v>55.333333333333336</v>
      </c>
      <c r="N28" s="19">
        <f>AVERAGE(N14:N27)</f>
        <v>0.63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MCIA. CARLOS MANUEL MONTOYA NAFARRATE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L19" sqref="L19:L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MCIA. CARLOS MANUEL MONTOYA NAFARRATE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 xml:space="preserve">CALCULO DIFERENCIAL </v>
      </c>
      <c r="B14" s="9">
        <v>2</v>
      </c>
      <c r="C14" s="9" t="str">
        <f>'1'!C14</f>
        <v>106-B</v>
      </c>
      <c r="D14" s="9" t="str">
        <f>'1'!D14</f>
        <v>IAMB</v>
      </c>
      <c r="E14" s="9">
        <f>'1'!E14</f>
        <v>37</v>
      </c>
      <c r="F14" s="9">
        <v>21</v>
      </c>
      <c r="G14" s="9"/>
      <c r="H14" s="10"/>
      <c r="I14" s="9">
        <f t="shared" ref="I14:I28" si="0">(E14-SUM(F14:G14))-K14</f>
        <v>16</v>
      </c>
      <c r="J14" s="10"/>
      <c r="K14" s="9">
        <v>0</v>
      </c>
      <c r="L14" s="10">
        <f t="shared" ref="L14:L28" si="1">K14/E14</f>
        <v>0</v>
      </c>
      <c r="M14" s="9">
        <v>46</v>
      </c>
      <c r="N14" s="15">
        <v>0.56999999999999995</v>
      </c>
    </row>
    <row r="15" spans="1:14" s="11" customFormat="1" ht="25.5" x14ac:dyDescent="0.2">
      <c r="A15" s="9" t="str">
        <f>'1'!A15</f>
        <v>FENOMENOS DE TRANSPORTE</v>
      </c>
      <c r="B15" s="9">
        <v>2</v>
      </c>
      <c r="C15" s="9" t="str">
        <f>'1'!C15</f>
        <v>506-A</v>
      </c>
      <c r="D15" s="9" t="str">
        <f>'1'!D15</f>
        <v>IAMB</v>
      </c>
      <c r="E15" s="9">
        <f>'1'!E15</f>
        <v>16</v>
      </c>
      <c r="F15" s="22" t="s">
        <v>40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 t="s">
        <v>40</v>
      </c>
      <c r="N15" s="15" t="s">
        <v>40</v>
      </c>
    </row>
    <row r="16" spans="1:14" s="11" customFormat="1" ht="25.5" x14ac:dyDescent="0.2">
      <c r="A16" s="9" t="str">
        <f>'1'!A16</f>
        <v>FISICOQUIMICA II</v>
      </c>
      <c r="B16" s="9">
        <v>1</v>
      </c>
      <c r="C16" s="9" t="str">
        <f>'1'!C16</f>
        <v>506-A</v>
      </c>
      <c r="D16" s="9" t="str">
        <f>'1'!D16</f>
        <v>IAMB</v>
      </c>
      <c r="E16" s="9">
        <v>15</v>
      </c>
      <c r="F16" s="9">
        <v>11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59</v>
      </c>
      <c r="N16" s="15">
        <v>0.69</v>
      </c>
    </row>
    <row r="17" spans="1:14" s="11" customFormat="1" ht="25.5" x14ac:dyDescent="0.2">
      <c r="A17" s="9" t="str">
        <f>'1'!A17</f>
        <v>MECANICA DE FLUIDOS</v>
      </c>
      <c r="B17" s="9">
        <v>2</v>
      </c>
      <c r="C17" s="9" t="str">
        <f>'1'!C17</f>
        <v>506-A</v>
      </c>
      <c r="D17" s="9" t="str">
        <f>'1'!D17</f>
        <v>IAMB</v>
      </c>
      <c r="E17" s="9">
        <f>'1'!E17</f>
        <v>16</v>
      </c>
      <c r="F17" s="9">
        <v>8</v>
      </c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>
        <v>38</v>
      </c>
      <c r="N17" s="15">
        <v>0.5</v>
      </c>
    </row>
    <row r="18" spans="1:14" s="11" customFormat="1" ht="25.5" x14ac:dyDescent="0.2">
      <c r="A18" s="9" t="s">
        <v>39</v>
      </c>
      <c r="B18" s="9">
        <v>2</v>
      </c>
      <c r="C18" s="9" t="s">
        <v>38</v>
      </c>
      <c r="D18" s="9" t="s">
        <v>36</v>
      </c>
      <c r="E18" s="9">
        <v>15</v>
      </c>
      <c r="F18" s="9">
        <v>9</v>
      </c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>
        <v>43</v>
      </c>
      <c r="N18" s="15">
        <v>0.6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49</v>
      </c>
      <c r="G28" s="17">
        <f>SUM(G14:G27)</f>
        <v>0</v>
      </c>
      <c r="H28" s="18">
        <f>SUM(F28:G28)/E28</f>
        <v>0.49494949494949497</v>
      </c>
      <c r="I28" s="17">
        <f t="shared" si="0"/>
        <v>50</v>
      </c>
      <c r="J28" s="18">
        <f t="shared" ref="J14:J28" si="2">I28/E28</f>
        <v>0.50505050505050508</v>
      </c>
      <c r="K28" s="17">
        <f>SUM(K14:K27)</f>
        <v>0</v>
      </c>
      <c r="L28" s="18">
        <f t="shared" si="1"/>
        <v>0</v>
      </c>
      <c r="M28" s="17">
        <f>AVERAGE(M14:M27)</f>
        <v>46.5</v>
      </c>
      <c r="N28" s="19">
        <f>AVERAGE(N14:N27)</f>
        <v>0.59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MCIA. CARLOS MANUEL MONTOYA NAFARRATE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MCIA. CARLOS MANUEL MONTOYA NAFARRATE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 xml:space="preserve">CALCULO DIFERENCIAL </v>
      </c>
      <c r="B14" s="9"/>
      <c r="C14" s="9" t="str">
        <f>'1'!C14</f>
        <v>106-B</v>
      </c>
      <c r="D14" s="9" t="str">
        <f>'1'!D14</f>
        <v>IAMB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FENOMENOS DE TRANSPORTE</v>
      </c>
      <c r="B15" s="9"/>
      <c r="C15" s="9" t="str">
        <f>'1'!C15</f>
        <v>506-A</v>
      </c>
      <c r="D15" s="9" t="str">
        <f>'1'!D15</f>
        <v>IAMB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FISICOQUIMICA II</v>
      </c>
      <c r="B16" s="9"/>
      <c r="C16" s="9" t="str">
        <f>'1'!C16</f>
        <v>506-A</v>
      </c>
      <c r="D16" s="9" t="str">
        <f>'1'!D16</f>
        <v>IAMB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MECANICA DE FLUIDOS</v>
      </c>
      <c r="B17" s="9"/>
      <c r="C17" s="9" t="str">
        <f>'1'!C17</f>
        <v>506-A</v>
      </c>
      <c r="D17" s="9" t="str">
        <f>'1'!D17</f>
        <v>IAMB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MCIA. CARLOS MANUEL MONTOYA NAFARRATE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MCIA. CARLOS MANUEL MONTOYA NAFARRATE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 xml:space="preserve">CALCULO DIFERENCIAL </v>
      </c>
      <c r="B14" s="9"/>
      <c r="C14" s="9" t="str">
        <f>'1'!C14</f>
        <v>106-B</v>
      </c>
      <c r="D14" s="9" t="str">
        <f>'1'!D14</f>
        <v>IAMB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FENOMENOS DE TRANSPORTE</v>
      </c>
      <c r="B15" s="9"/>
      <c r="C15" s="9" t="str">
        <f>'1'!C15</f>
        <v>506-A</v>
      </c>
      <c r="D15" s="9" t="str">
        <f>'1'!D15</f>
        <v>IAMB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FISICOQUIMICA II</v>
      </c>
      <c r="B16" s="9"/>
      <c r="C16" s="9" t="str">
        <f>'1'!C16</f>
        <v>506-A</v>
      </c>
      <c r="D16" s="9" t="str">
        <f>'1'!D16</f>
        <v>IAMB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MECANICA DE FLUIDOS</v>
      </c>
      <c r="B17" s="9"/>
      <c r="C17" s="9" t="str">
        <f>'1'!C17</f>
        <v>506-A</v>
      </c>
      <c r="D17" s="9" t="str">
        <f>'1'!D17</f>
        <v>IAMB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MCIA. CARLOS MANUEL MONTOYA NAFARRATE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110" zoomScaleNormal="11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MCIA. CARLOS MANUEL MONTOYA NAFARRATE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 xml:space="preserve">CALCULO DIFERENCIAL </v>
      </c>
      <c r="B14" s="9"/>
      <c r="C14" s="9" t="str">
        <f>'1'!C14</f>
        <v>106-B</v>
      </c>
      <c r="D14" s="9" t="str">
        <f>'1'!D14</f>
        <v>IAMB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FENOMENOS DE TRANSPORTE</v>
      </c>
      <c r="B15" s="9"/>
      <c r="C15" s="9" t="str">
        <f>'1'!C15</f>
        <v>506-A</v>
      </c>
      <c r="D15" s="9" t="str">
        <f>'1'!D15</f>
        <v>IAMB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FISICOQUIMICA II</v>
      </c>
      <c r="B16" s="9"/>
      <c r="C16" s="9" t="str">
        <f>'1'!C16</f>
        <v>506-A</v>
      </c>
      <c r="D16" s="9" t="str">
        <f>'1'!D16</f>
        <v>IAMB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MECANICA DE FLUIDOS</v>
      </c>
      <c r="B17" s="9"/>
      <c r="C17" s="9" t="str">
        <f>'1'!C17</f>
        <v>506-A</v>
      </c>
      <c r="D17" s="9" t="str">
        <f>'1'!D17</f>
        <v>IAMB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MCIA. CARLOS MANUEL MONTOYA NAFARRATE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A. Rys</cp:lastModifiedBy>
  <cp:revision/>
  <dcterms:created xsi:type="dcterms:W3CDTF">2021-11-22T14:45:25Z</dcterms:created>
  <dcterms:modified xsi:type="dcterms:W3CDTF">2022-11-03T18:03:25Z</dcterms:modified>
  <cp:category/>
  <cp:contentStatus/>
</cp:coreProperties>
</file>