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Reportes de calificaciones\"/>
    </mc:Choice>
  </mc:AlternateContent>
  <xr:revisionPtr revIDLastSave="0" documentId="13_ncr:1_{82DD6F1A-5977-4D09-88B1-A0613AC9EF1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L15" i="22"/>
  <c r="N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L17" i="22" l="1"/>
  <c r="I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I18" i="22"/>
  <c r="I22" i="22"/>
  <c r="I26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<sst xmlns="http://schemas.openxmlformats.org/spreadsheetml/2006/main" count="194" uniqueCount="47">
  <si>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</si>
  <si>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</si>
  <si>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</si>
  <si>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</si>
  <si>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</si>
  <si>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</si>
  <si>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</si>
  <si>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</si>
  <si>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</si>
  <si>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</si>
  <si>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</si>
  <si>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</si>
  <si>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</si>
  <si>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</si>
  <si>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</si>
  <si>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</si>
  <si>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</si>
  <si>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</si>
  <si>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</si>
  <si>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</si>
  <si>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</si>
  <si>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</si>
  <si>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</si>
  <si>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</si>
  <si>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</si>
  <si>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</si>
  <si>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</si>
  <si>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</si>
  <si>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</si>
  <si>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</si>
  <si>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</si>
  <si>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</si>
  <si>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 xml:space="preserve">CALCULO DIFERENCIAL </t>
  </si>
  <si>
    <t>MCIA. CARLOS MANUEL MONTOYA NAFARRATE</t>
  </si>
  <si>
    <t>Sep 2022-Ene 2023</t>
  </si>
  <si>
    <t>106-B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</si>
  <si>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</si>
  <si>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</si>
  <si>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</si>
  <si>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</si>
  <si>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</si>
  <si>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</si>
  <si>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</si>
  <si>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MCIA. JESSICA REYES LARIOS.</t>
  </si>
  <si>
    <t>MCIA. MANUEL MONTOYA NAFARRATE.</t>
  </si>
  <si>
    <t>MCIA. MANUEL MONTOYA NAFARRATE</t>
  </si>
  <si>
    <t xml:space="preserve">MCIA. JESSICA REYES LARIOS.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</si>
</sst>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9" t="s">
        <v>34</v>
      </c>
      <c r="M8" s="39"/>
      <c r="N8" s="39"/>
    </row>
    <row r="10" spans="1:14" x14ac:dyDescent="0.2">
      <c r="A10" s="4" t="s">
        <v>8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4" x14ac:dyDescent="0.2">
      <c r="A14" s="8" t="s">
        <v>32</v>
      </c>
      <c r="B14" s="9">
        <v>1</v>
      </c>
      <c r="C14" s="21" t="s">
        <v>35</v>
      </c>
      <c r="D14" s="9" t="s">
        <v>36</v>
      </c>
      <c r="E14" s="9"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/>
      <c r="L14" s="10">
        <f t="shared" ref="L14:L28" si="1">K14/E14</f>
        <v>0</v>
      </c>
      <c r="M14" s="23">
        <v>41</v>
      </c>
      <c r="N14" s="15">
        <v>0.56999999999999995</v>
      </c>
    </row>
    <row r="15" spans="1:14" s="11" customFormat="1" x14ac:dyDescent="0.2">
      <c r="A15" s="8" t="s">
        <v>37</v>
      </c>
      <c r="B15" s="9">
        <v>1</v>
      </c>
      <c r="C15" s="21" t="s">
        <v>38</v>
      </c>
      <c r="D15" s="9" t="s">
        <v>36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71</v>
      </c>
      <c r="N15" s="15">
        <v>0.63</v>
      </c>
    </row>
    <row r="16" spans="1:14" s="11" customFormat="1" x14ac:dyDescent="0.2">
      <c r="A16" s="8" t="s">
        <v>39</v>
      </c>
      <c r="B16" s="9" t="s">
        <v>42</v>
      </c>
      <c r="C16" s="21" t="s">
        <v>38</v>
      </c>
      <c r="D16" s="9" t="s">
        <v>36</v>
      </c>
      <c r="E16" s="9">
        <v>15</v>
      </c>
      <c r="F16" s="22" t="s">
        <v>40</v>
      </c>
      <c r="G16" s="22"/>
      <c r="H16" s="10"/>
      <c r="I16" s="9">
        <f t="shared" si="0"/>
        <v>15</v>
      </c>
      <c r="J16" s="10"/>
      <c r="K16" s="9"/>
      <c r="L16" s="10">
        <f t="shared" si="1"/>
        <v>0</v>
      </c>
      <c r="M16" s="22" t="s">
        <v>40</v>
      </c>
      <c r="N16" s="22" t="s">
        <v>40</v>
      </c>
    </row>
    <row r="17" spans="1:14" s="11" customFormat="1" x14ac:dyDescent="0.2">
      <c r="A17" s="8" t="s">
        <v>41</v>
      </c>
      <c r="B17" s="9">
        <v>1</v>
      </c>
      <c r="C17" s="21" t="s">
        <v>38</v>
      </c>
      <c r="D17" s="9" t="s">
        <v>36</v>
      </c>
      <c r="E17" s="9">
        <v>16</v>
      </c>
      <c r="F17" s="9">
        <v>11</v>
      </c>
      <c r="G17" s="9"/>
      <c r="H17" s="10"/>
      <c r="I17" s="9">
        <f t="shared" si="0"/>
        <v>5</v>
      </c>
      <c r="J17" s="10"/>
      <c r="K17" s="9"/>
      <c r="L17" s="10">
        <f t="shared" si="1"/>
        <v>0</v>
      </c>
      <c r="M17" s="9">
        <v>54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45</v>
      </c>
      <c r="G28" s="17">
        <f>SUM(G14:G27)</f>
        <v>0</v>
      </c>
      <c r="H28" s="25"/>
      <c r="I28" s="17">
        <f t="shared" si="0"/>
        <v>39</v>
      </c>
      <c r="J28" s="25"/>
      <c r="K28" s="17">
        <f>SUM(K14:K27)</f>
        <v>0</v>
      </c>
      <c r="L28" s="18"/>
      <c r="M28" s="24">
        <f>AVERAGE(M14:M27)</f>
        <v>55.333333333333336</v>
      </c>
      <c r="N28" s="19">
        <f>AVERAGE(N14:N27)</f>
        <v>0.63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">
        <v>44</v>
      </c>
      <c r="C37" s="45"/>
      <c r="D37" s="45"/>
      <c r="E37" s="13"/>
      <c r="F37" s="13"/>
      <c r="G37" s="45" t="s">
        <v>43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 2022-Ene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 xml:space="preserve">CALCULO DIFERENCIAL </v>
      </c>
      <c r="B14" s="9">
        <v>2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/>
      <c r="L14" s="10">
        <f t="shared" ref="L14:L2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FENOMENOS DE TRANSPORTE</v>
      </c>
      <c r="B15" s="9" t="s">
        <v>42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22" t="s">
        <v>40</v>
      </c>
      <c r="G15" s="9"/>
      <c r="H15" s="10"/>
      <c r="I15" s="9">
        <f t="shared" si="0"/>
        <v>16</v>
      </c>
      <c r="J15" s="10"/>
      <c r="K15" s="9"/>
      <c r="L15" s="10">
        <f t="shared" si="1"/>
        <v>0</v>
      </c>
      <c r="M15" s="9" t="s">
        <v>40</v>
      </c>
      <c r="N15" s="15" t="s">
        <v>40</v>
      </c>
    </row>
    <row r="16" spans="1:14" s="11" customFormat="1" ht="25.5" x14ac:dyDescent="0.2">
      <c r="A16" s="9" t="str">
        <f>'1'!A16</f>
        <v>FISICOQUIMICA II</v>
      </c>
      <c r="B16" s="9">
        <v>1</v>
      </c>
      <c r="C16" s="9" t="str">
        <f>'1'!C16</f>
        <v>506-A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MECANICA DE FLUIDOS</v>
      </c>
      <c r="B17" s="9">
        <v>2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/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39</v>
      </c>
      <c r="B18" s="9">
        <v>2</v>
      </c>
      <c r="C18" s="9" t="s">
        <v>38</v>
      </c>
      <c r="D18" s="9" t="s">
        <v>36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49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/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">
        <v>45</v>
      </c>
      <c r="C37" s="45"/>
      <c r="D37" s="45"/>
      <c r="E37" s="13"/>
      <c r="F37" s="13"/>
      <c r="G37" s="45" t="s">
        <v>43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 2022-Ene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 xml:space="preserve">CALCULO DIFERENCIAL </v>
      </c>
      <c r="B14" s="9">
        <v>3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28</v>
      </c>
      <c r="G14" s="9"/>
      <c r="H14" s="10"/>
      <c r="I14" s="9">
        <f t="shared" ref="I14:I28" si="0">(E14-SUM(F14:G14))-K14</f>
        <v>9</v>
      </c>
      <c r="J14" s="10"/>
      <c r="K14" s="9"/>
      <c r="L14" s="10">
        <f t="shared" ref="L14:L28" si="1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FENOMENOS DE TRANSPORTE</v>
      </c>
      <c r="B15" s="9">
        <v>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II</v>
      </c>
      <c r="B16" s="9" t="s">
        <v>42</v>
      </c>
      <c r="C16" s="9" t="str">
        <f>'1'!C16</f>
        <v>506-A</v>
      </c>
      <c r="D16" s="9" t="str">
        <f>'1'!D16</f>
        <v>IAMB</v>
      </c>
      <c r="E16" s="9">
        <f>'1'!E16</f>
        <v>15</v>
      </c>
      <c r="F16" s="22" t="s">
        <v>40</v>
      </c>
      <c r="G16" s="9"/>
      <c r="H16" s="10"/>
      <c r="I16" s="9">
        <f t="shared" si="0"/>
        <v>15</v>
      </c>
      <c r="J16" s="10"/>
      <c r="K16" s="9"/>
      <c r="L16" s="10">
        <f t="shared" si="1"/>
        <v>0</v>
      </c>
      <c r="M16" s="22" t="s">
        <v>40</v>
      </c>
      <c r="N16" s="26" t="s">
        <v>40</v>
      </c>
    </row>
    <row r="17" spans="1:14" s="11" customFormat="1" ht="25.5" x14ac:dyDescent="0.2">
      <c r="A17" s="9" t="str">
        <f>'1'!A17</f>
        <v>MECANICA DE FLUIDOS</v>
      </c>
      <c r="B17" s="9">
        <v>3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9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49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">
        <v>45</v>
      </c>
      <c r="C37" s="45"/>
      <c r="D37" s="45"/>
      <c r="E37" s="13"/>
      <c r="F37" s="13"/>
      <c r="G37" s="45" t="s">
        <v>46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 2022-Ene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MCIA. CARLOS MANUEL MONTOYA NAFARRATE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 2022-Ene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MCIA. CARLOS MANUEL MONTOYA NAFARRATE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2022-12-06T23:56:05Z</dcterms:modified>
  <cp:category/>
  <cp:contentStatus/>
</cp:coreProperties>
</file>