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Reportes de calificaciones\"/>
    </mc:Choice>
  </mc:AlternateContent>
  <xr:revisionPtr revIDLastSave="0" documentId="13_ncr:1_{4AD86E14-9CF5-4AE1-9FE4-D5D4FC3AF36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24" l="1"/>
  <c r="L18" i="24"/>
  <c r="M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I20" i="24"/>
  <c r="I19" i="24"/>
  <c r="I17" i="24"/>
  <c r="D17" i="24"/>
  <c r="C17" i="24"/>
  <c r="I16" i="24"/>
  <c r="D16" i="24"/>
  <c r="C16" i="24"/>
  <c r="E15" i="24"/>
  <c r="I15" i="24" s="1"/>
  <c r="D15" i="24"/>
  <c r="C15" i="24"/>
  <c r="A15" i="24"/>
  <c r="E14" i="24"/>
  <c r="I14" i="24" s="1"/>
  <c r="D14" i="24"/>
  <c r="C14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L8" i="23"/>
  <c r="H8" i="23"/>
  <c r="E8" i="23"/>
  <c r="A15" i="22"/>
  <c r="C15" i="22"/>
  <c r="D15" i="22"/>
  <c r="E15" i="22"/>
  <c r="I15" i="22" s="1"/>
  <c r="A16" i="22"/>
  <c r="C16" i="22"/>
  <c r="D16" i="22"/>
  <c r="L16" i="22"/>
  <c r="A17" i="22"/>
  <c r="C17" i="22"/>
  <c r="D17" i="22"/>
  <c r="E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L15" i="22"/>
  <c r="N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L17" i="22" l="1"/>
  <c r="I16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9" i="24"/>
  <c r="L20" i="24"/>
  <c r="E28" i="24"/>
  <c r="L14" i="23"/>
  <c r="L15" i="23"/>
  <c r="L16" i="23"/>
  <c r="L17" i="23"/>
  <c r="E28" i="23"/>
  <c r="I18" i="22"/>
  <c r="I22" i="22"/>
  <c r="I26" i="22"/>
  <c r="L14" i="22"/>
  <c r="E28" i="22"/>
  <c r="I28" i="10"/>
  <c r="I28" i="25" l="1"/>
  <c r="J28" i="25" s="1"/>
  <c r="L28" i="25"/>
  <c r="H28" i="25"/>
  <c r="I28" i="24"/>
  <c r="I28" i="23"/>
  <c r="L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<sst xmlns="http://schemas.openxmlformats.org/spreadsheetml/2006/main" count="210" uniqueCount="48">
  <si>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</si>
  <si>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</si>
  <si>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</si>
  <si>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</si>
  <si>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</si>
  <si>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</si>
  <si>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</si>
  <si>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</si>
  <si>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</si>
  <si>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</si>
  <si>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</si>
  <si>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</si>
  <si>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</si>
  <si>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</si>
  <si>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</si>
  <si>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</si>
  <si>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</si>
  <si>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</si>
  <si>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</si>
  <si>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</si>
  <si>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</si>
  <si>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</si>
  <si>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</si>
  <si>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</si>
  <si>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</si>
  <si>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</si>
  <si>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</si>
  <si>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</si>
  <si>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</si>
  <si>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</si>
  <si>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</si>
  <si>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</si>
  <si>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 xml:space="preserve">CALCULO DIFERENCIAL </t>
  </si>
  <si>
    <t>MCIA. CARLOS MANUEL MONTOYA NAFARRATE</t>
  </si>
  <si>
    <t>Sep 2022-Ene 2023</t>
  </si>
  <si>
    <t>106-B</t>
  </si>
  <si>
    <t>IAMB</t>
  </si>
  <si>
    <t>FENOMENOS DE TRANSPORTE</t>
  </si>
  <si>
    <t>506-A</t>
  </si>
  <si>
    <t>FISICOQUIMICA II</t>
  </si>
  <si>
    <t>−</t>
  </si>
  <si>
    <t>MECANICA DE FLUIDOS</t>
  </si>
  <si>
    <t>S/E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</si>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</sst>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9" fontId="10" fillId="0" borderId="9" xfId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9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31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4" t="s">
        <v>5</v>
      </c>
      <c r="E8" s="5">
        <v>4</v>
      </c>
      <c r="G8" s="4" t="s">
        <v>6</v>
      </c>
      <c r="H8" s="5">
        <v>4</v>
      </c>
      <c r="I8" s="40" t="s">
        <v>7</v>
      </c>
      <c r="J8" s="40"/>
      <c r="K8" s="40"/>
      <c r="L8" s="41" t="s">
        <v>34</v>
      </c>
      <c r="M8" s="41"/>
      <c r="N8" s="41"/>
    </row>
    <row r="10" spans="1:14" x14ac:dyDescent="0.2">
      <c r="A10" s="4" t="s">
        <v>8</v>
      </c>
      <c r="B10" s="41" t="s">
        <v>33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4" x14ac:dyDescent="0.2">
      <c r="A14" s="8" t="s">
        <v>32</v>
      </c>
      <c r="B14" s="9">
        <v>1</v>
      </c>
      <c r="C14" s="21" t="s">
        <v>35</v>
      </c>
      <c r="D14" s="9" t="s">
        <v>36</v>
      </c>
      <c r="E14" s="9">
        <v>37</v>
      </c>
      <c r="F14" s="9">
        <v>21</v>
      </c>
      <c r="G14" s="9"/>
      <c r="H14" s="10"/>
      <c r="I14" s="9">
        <f t="shared" ref="I14:I28" si="0">(E14-SUM(F14:G14))-K14</f>
        <v>16</v>
      </c>
      <c r="J14" s="10"/>
      <c r="K14" s="9"/>
      <c r="L14" s="10">
        <f t="shared" ref="L14:L17" si="1">K14/E14</f>
        <v>0</v>
      </c>
      <c r="M14" s="23">
        <v>41</v>
      </c>
      <c r="N14" s="15">
        <v>0.56999999999999995</v>
      </c>
    </row>
    <row r="15" spans="1:14" s="11" customFormat="1" x14ac:dyDescent="0.2">
      <c r="A15" s="8" t="s">
        <v>37</v>
      </c>
      <c r="B15" s="9">
        <v>1</v>
      </c>
      <c r="C15" s="21" t="s">
        <v>38</v>
      </c>
      <c r="D15" s="9" t="s">
        <v>36</v>
      </c>
      <c r="E15" s="9">
        <v>16</v>
      </c>
      <c r="F15" s="9">
        <v>13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71</v>
      </c>
      <c r="N15" s="15">
        <v>0.63</v>
      </c>
    </row>
    <row r="16" spans="1:14" s="11" customFormat="1" x14ac:dyDescent="0.2">
      <c r="A16" s="8" t="s">
        <v>39</v>
      </c>
      <c r="B16" s="9" t="s">
        <v>42</v>
      </c>
      <c r="C16" s="21" t="s">
        <v>38</v>
      </c>
      <c r="D16" s="9" t="s">
        <v>36</v>
      </c>
      <c r="E16" s="9">
        <v>15</v>
      </c>
      <c r="F16" s="22" t="s">
        <v>40</v>
      </c>
      <c r="G16" s="22"/>
      <c r="H16" s="10"/>
      <c r="I16" s="9">
        <f t="shared" si="0"/>
        <v>15</v>
      </c>
      <c r="J16" s="10"/>
      <c r="K16" s="9"/>
      <c r="L16" s="10">
        <f t="shared" si="1"/>
        <v>0</v>
      </c>
      <c r="M16" s="22" t="s">
        <v>40</v>
      </c>
      <c r="N16" s="22" t="s">
        <v>40</v>
      </c>
    </row>
    <row r="17" spans="1:14" s="11" customFormat="1" x14ac:dyDescent="0.2">
      <c r="A17" s="8" t="s">
        <v>41</v>
      </c>
      <c r="B17" s="9">
        <v>1</v>
      </c>
      <c r="C17" s="21" t="s">
        <v>38</v>
      </c>
      <c r="D17" s="9" t="s">
        <v>36</v>
      </c>
      <c r="E17" s="9">
        <v>16</v>
      </c>
      <c r="F17" s="9">
        <v>11</v>
      </c>
      <c r="G17" s="9"/>
      <c r="H17" s="10"/>
      <c r="I17" s="9">
        <f t="shared" si="0"/>
        <v>5</v>
      </c>
      <c r="J17" s="10"/>
      <c r="K17" s="9"/>
      <c r="L17" s="10">
        <f t="shared" si="1"/>
        <v>0</v>
      </c>
      <c r="M17" s="9">
        <v>54</v>
      </c>
      <c r="N17" s="15">
        <v>0.69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45</v>
      </c>
      <c r="G28" s="17">
        <f>SUM(G14:G27)</f>
        <v>0</v>
      </c>
      <c r="H28" s="25"/>
      <c r="I28" s="17">
        <f t="shared" si="0"/>
        <v>39</v>
      </c>
      <c r="J28" s="25"/>
      <c r="K28" s="17">
        <f>SUM(K14:K27)</f>
        <v>0</v>
      </c>
      <c r="L28" s="18"/>
      <c r="M28" s="24">
        <f>AVERAGE(M14:M27)</f>
        <v>55.333333333333336</v>
      </c>
      <c r="N28" s="19">
        <f>AVERAGE(N14:N27)</f>
        <v>0.63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">
        <v>44</v>
      </c>
      <c r="C37" s="47"/>
      <c r="D37" s="47"/>
      <c r="E37" s="13"/>
      <c r="F37" s="13"/>
      <c r="G37" s="47" t="s">
        <v>43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47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2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Sep 2022-Ene 2023</v>
      </c>
      <c r="M8" s="41"/>
      <c r="N8" s="41"/>
    </row>
    <row r="10" spans="1:14" x14ac:dyDescent="0.2">
      <c r="A10" s="4" t="s">
        <v>8</v>
      </c>
      <c r="B10" s="41" t="str">
        <f>'1'!B10</f>
        <v>MCIA. CARLOS MANUEL MONTOYA NAFARRATE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'1'!A14</f>
        <v xml:space="preserve">CALCULO DIFERENCIAL </v>
      </c>
      <c r="B14" s="9">
        <v>2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21</v>
      </c>
      <c r="G14" s="9"/>
      <c r="H14" s="10"/>
      <c r="I14" s="9">
        <f t="shared" ref="I14:I28" si="0">(E14-SUM(F14:G14))-K14</f>
        <v>16</v>
      </c>
      <c r="J14" s="10"/>
      <c r="K14" s="9"/>
      <c r="L14" s="10">
        <f t="shared" ref="L14:L18" si="1">K14/E14</f>
        <v>0</v>
      </c>
      <c r="M14" s="9">
        <v>46</v>
      </c>
      <c r="N14" s="15">
        <v>0.56999999999999995</v>
      </c>
    </row>
    <row r="15" spans="1:14" s="11" customFormat="1" ht="25.5" x14ac:dyDescent="0.2">
      <c r="A15" s="9" t="str">
        <f>'1'!A15</f>
        <v>FENOMENOS DE TRANSPORTE</v>
      </c>
      <c r="B15" s="9" t="s">
        <v>42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22" t="s">
        <v>40</v>
      </c>
      <c r="G15" s="9"/>
      <c r="H15" s="10"/>
      <c r="I15" s="9">
        <f t="shared" si="0"/>
        <v>16</v>
      </c>
      <c r="J15" s="10"/>
      <c r="K15" s="9"/>
      <c r="L15" s="10">
        <f t="shared" si="1"/>
        <v>0</v>
      </c>
      <c r="M15" s="9" t="s">
        <v>40</v>
      </c>
      <c r="N15" s="15" t="s">
        <v>40</v>
      </c>
    </row>
    <row r="16" spans="1:14" s="11" customFormat="1" ht="25.5" x14ac:dyDescent="0.2">
      <c r="A16" s="9" t="str">
        <f>'1'!A16</f>
        <v>FISICOQUIMICA II</v>
      </c>
      <c r="B16" s="9">
        <v>1</v>
      </c>
      <c r="C16" s="9" t="str">
        <f>'1'!C16</f>
        <v>506-A</v>
      </c>
      <c r="D16" s="9" t="str">
        <f>'1'!D16</f>
        <v>IAMB</v>
      </c>
      <c r="E16" s="9">
        <v>15</v>
      </c>
      <c r="F16" s="9">
        <v>11</v>
      </c>
      <c r="G16" s="9"/>
      <c r="H16" s="10"/>
      <c r="I16" s="9">
        <f t="shared" si="0"/>
        <v>4</v>
      </c>
      <c r="J16" s="10"/>
      <c r="K16" s="9"/>
      <c r="L16" s="10">
        <f t="shared" si="1"/>
        <v>0</v>
      </c>
      <c r="M16" s="9">
        <v>59</v>
      </c>
      <c r="N16" s="15">
        <v>0.69</v>
      </c>
    </row>
    <row r="17" spans="1:14" s="11" customFormat="1" ht="25.5" x14ac:dyDescent="0.2">
      <c r="A17" s="9" t="str">
        <f>'1'!A17</f>
        <v>MECANICA DE FLUIDOS</v>
      </c>
      <c r="B17" s="9">
        <v>2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8</v>
      </c>
      <c r="G17" s="9"/>
      <c r="H17" s="10"/>
      <c r="I17" s="9">
        <f t="shared" si="0"/>
        <v>8</v>
      </c>
      <c r="J17" s="10"/>
      <c r="K17" s="9"/>
      <c r="L17" s="10">
        <f t="shared" si="1"/>
        <v>0</v>
      </c>
      <c r="M17" s="9">
        <v>38</v>
      </c>
      <c r="N17" s="15">
        <v>0.5</v>
      </c>
    </row>
    <row r="18" spans="1:14" s="11" customFormat="1" ht="25.5" x14ac:dyDescent="0.2">
      <c r="A18" s="9" t="s">
        <v>39</v>
      </c>
      <c r="B18" s="9">
        <v>2</v>
      </c>
      <c r="C18" s="9" t="s">
        <v>38</v>
      </c>
      <c r="D18" s="9" t="s">
        <v>36</v>
      </c>
      <c r="E18" s="9">
        <v>15</v>
      </c>
      <c r="F18" s="9">
        <v>9</v>
      </c>
      <c r="G18" s="9"/>
      <c r="H18" s="10"/>
      <c r="I18" s="9">
        <f t="shared" si="0"/>
        <v>6</v>
      </c>
      <c r="J18" s="10"/>
      <c r="K18" s="9"/>
      <c r="L18" s="10">
        <f t="shared" si="1"/>
        <v>0</v>
      </c>
      <c r="M18" s="9">
        <v>43</v>
      </c>
      <c r="N18" s="15">
        <v>0.6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49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/>
      <c r="M28" s="17">
        <f>AVERAGE(M14:M27)</f>
        <v>46.5</v>
      </c>
      <c r="N28" s="19">
        <f>AVERAGE(N14:N27)</f>
        <v>0.59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">
        <v>45</v>
      </c>
      <c r="C37" s="47"/>
      <c r="D37" s="47"/>
      <c r="E37" s="13"/>
      <c r="F37" s="13"/>
      <c r="G37" s="47" t="s">
        <v>43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7" zoomScale="85" zoomScaleNormal="85" zoomScaleSheetLayoutView="100" workbookViewId="0">
      <selection activeCell="Q16" sqref="Q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47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Sep 2022-Ene 2023</v>
      </c>
      <c r="M8" s="41"/>
      <c r="N8" s="41"/>
    </row>
    <row r="10" spans="1:14" x14ac:dyDescent="0.2">
      <c r="A10" s="4" t="s">
        <v>8</v>
      </c>
      <c r="B10" s="41" t="str">
        <f>'1'!B10</f>
        <v>MCIA. CARLOS MANUEL MONTOYA NAFARRATE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'1'!A14</f>
        <v xml:space="preserve">CALCULO DIFERENCIAL </v>
      </c>
      <c r="B14" s="9">
        <v>3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28</v>
      </c>
      <c r="G14" s="9"/>
      <c r="H14" s="10"/>
      <c r="I14" s="9">
        <f t="shared" ref="I14:I28" si="0">(E14-SUM(F14:G14))-K14</f>
        <v>9</v>
      </c>
      <c r="J14" s="10"/>
      <c r="K14" s="9"/>
      <c r="L14" s="10">
        <f t="shared" ref="L14:L28" si="1">K14/E14</f>
        <v>0</v>
      </c>
      <c r="M14" s="9">
        <v>65</v>
      </c>
      <c r="N14" s="15">
        <v>0.76</v>
      </c>
    </row>
    <row r="15" spans="1:14" s="11" customFormat="1" ht="25.5" x14ac:dyDescent="0.2">
      <c r="A15" s="9" t="str">
        <f>'1'!A15</f>
        <v>FENOMENOS DE TRANSPORTE</v>
      </c>
      <c r="B15" s="9">
        <v>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9">
        <v>12</v>
      </c>
      <c r="G15" s="9"/>
      <c r="H15" s="10"/>
      <c r="I15" s="9">
        <f t="shared" si="0"/>
        <v>4</v>
      </c>
      <c r="J15" s="10"/>
      <c r="K15" s="9"/>
      <c r="L15" s="10">
        <f t="shared" si="1"/>
        <v>0</v>
      </c>
      <c r="M15" s="9">
        <v>73</v>
      </c>
      <c r="N15" s="15">
        <v>0.75</v>
      </c>
    </row>
    <row r="16" spans="1:14" s="11" customFormat="1" ht="25.5" x14ac:dyDescent="0.2">
      <c r="A16" s="9" t="str">
        <f>'1'!A16</f>
        <v>FISICOQUIMICA II</v>
      </c>
      <c r="B16" s="9" t="s">
        <v>42</v>
      </c>
      <c r="C16" s="9" t="str">
        <f>'1'!C16</f>
        <v>506-A</v>
      </c>
      <c r="D16" s="9" t="str">
        <f>'1'!D16</f>
        <v>IAMB</v>
      </c>
      <c r="E16" s="9">
        <f>'1'!E16</f>
        <v>15</v>
      </c>
      <c r="F16" s="22" t="s">
        <v>40</v>
      </c>
      <c r="G16" s="9"/>
      <c r="H16" s="10"/>
      <c r="I16" s="9">
        <f t="shared" si="0"/>
        <v>15</v>
      </c>
      <c r="J16" s="10"/>
      <c r="K16" s="9"/>
      <c r="L16" s="10">
        <f t="shared" si="1"/>
        <v>0</v>
      </c>
      <c r="M16" s="22" t="s">
        <v>40</v>
      </c>
      <c r="N16" s="26" t="s">
        <v>40</v>
      </c>
    </row>
    <row r="17" spans="1:14" s="11" customFormat="1" ht="25.5" x14ac:dyDescent="0.2">
      <c r="A17" s="9" t="str">
        <f>'1'!A17</f>
        <v>MECANICA DE FLUIDOS</v>
      </c>
      <c r="B17" s="9">
        <v>3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9</v>
      </c>
      <c r="G17" s="9"/>
      <c r="H17" s="10"/>
      <c r="I17" s="9">
        <f t="shared" si="0"/>
        <v>7</v>
      </c>
      <c r="J17" s="10"/>
      <c r="K17" s="9"/>
      <c r="L17" s="10">
        <f t="shared" si="1"/>
        <v>0</v>
      </c>
      <c r="M17" s="9">
        <v>48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49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17">
        <f>AVERAGE(M14:M27)</f>
        <v>62</v>
      </c>
      <c r="N28" s="19">
        <f>AVERAGE(N14:N27)</f>
        <v>0.69000000000000006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">
        <v>45</v>
      </c>
      <c r="C37" s="47"/>
      <c r="D37" s="47"/>
      <c r="E37" s="13"/>
      <c r="F37" s="13"/>
      <c r="G37" s="47" t="s">
        <v>46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7" zoomScale="85" zoomScaleNormal="85" zoomScaleSheetLayoutView="100" workbookViewId="0">
      <selection activeCell="J6" sqref="J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47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4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Sep 2022-Ene 2023</v>
      </c>
      <c r="M8" s="41"/>
      <c r="N8" s="41"/>
    </row>
    <row r="10" spans="1:14" x14ac:dyDescent="0.2">
      <c r="A10" s="4" t="s">
        <v>8</v>
      </c>
      <c r="B10" s="41" t="str">
        <f>'1'!B10</f>
        <v>MCIA. CARLOS MANUEL MONTOYA NAFARRATE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'1'!A14</f>
        <v xml:space="preserve">CALCULO DIFERENCIAL </v>
      </c>
      <c r="B14" s="9">
        <v>4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26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0" si="1">K14/E14</f>
        <v>0</v>
      </c>
      <c r="M14" s="27">
        <v>54</v>
      </c>
      <c r="N14" s="15">
        <v>0.7</v>
      </c>
    </row>
    <row r="15" spans="1:14" s="11" customFormat="1" ht="25.5" x14ac:dyDescent="0.2">
      <c r="A15" s="9" t="str">
        <f>'1'!A15</f>
        <v>FENOMENOS DE TRANSPORTE</v>
      </c>
      <c r="B15" s="9">
        <v>3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9">
        <v>13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76</v>
      </c>
      <c r="N15" s="15">
        <v>0.75</v>
      </c>
    </row>
    <row r="16" spans="1:14" s="11" customFormat="1" ht="25.5" x14ac:dyDescent="0.2">
      <c r="A16" s="9" t="s">
        <v>37</v>
      </c>
      <c r="B16" s="9">
        <v>4</v>
      </c>
      <c r="C16" s="9" t="str">
        <f>'1'!C16</f>
        <v>506-A</v>
      </c>
      <c r="D16" s="9" t="str">
        <f>'1'!D16</f>
        <v>IAMB</v>
      </c>
      <c r="E16" s="9">
        <v>16</v>
      </c>
      <c r="F16" s="9">
        <v>12</v>
      </c>
      <c r="G16" s="9"/>
      <c r="H16" s="10"/>
      <c r="I16" s="9">
        <f t="shared" si="0"/>
        <v>4</v>
      </c>
      <c r="J16" s="10"/>
      <c r="K16" s="9"/>
      <c r="L16" s="10">
        <f t="shared" si="1"/>
        <v>0</v>
      </c>
      <c r="M16" s="28">
        <v>72</v>
      </c>
      <c r="N16" s="15">
        <v>0.75</v>
      </c>
    </row>
    <row r="17" spans="1:14" s="11" customFormat="1" ht="25.5" x14ac:dyDescent="0.2">
      <c r="A17" s="9" t="s">
        <v>39</v>
      </c>
      <c r="B17" s="9">
        <v>3</v>
      </c>
      <c r="C17" s="9" t="str">
        <f>'1'!C17</f>
        <v>506-A</v>
      </c>
      <c r="D17" s="9" t="str">
        <f>'1'!D17</f>
        <v>IAMB</v>
      </c>
      <c r="E17" s="9">
        <v>15</v>
      </c>
      <c r="F17" s="9">
        <v>12</v>
      </c>
      <c r="G17" s="9"/>
      <c r="H17" s="10"/>
      <c r="I17" s="9">
        <f t="shared" si="0"/>
        <v>3</v>
      </c>
      <c r="J17" s="10"/>
      <c r="K17" s="9"/>
      <c r="L17" s="10">
        <f t="shared" si="1"/>
        <v>0</v>
      </c>
      <c r="M17" s="9">
        <v>61</v>
      </c>
      <c r="N17" s="15">
        <v>0.8</v>
      </c>
    </row>
    <row r="18" spans="1:14" s="11" customFormat="1" ht="25.5" x14ac:dyDescent="0.2">
      <c r="A18" s="9" t="s">
        <v>39</v>
      </c>
      <c r="B18" s="9">
        <v>4</v>
      </c>
      <c r="C18" s="9" t="s">
        <v>38</v>
      </c>
      <c r="D18" s="9" t="s">
        <v>36</v>
      </c>
      <c r="E18" s="9">
        <v>15</v>
      </c>
      <c r="F18" s="9">
        <v>7</v>
      </c>
      <c r="G18" s="9"/>
      <c r="H18" s="10"/>
      <c r="I18" s="9">
        <f t="shared" si="0"/>
        <v>8</v>
      </c>
      <c r="J18" s="10"/>
      <c r="K18" s="9"/>
      <c r="L18" s="10">
        <f t="shared" si="1"/>
        <v>0</v>
      </c>
      <c r="M18" s="9">
        <v>42</v>
      </c>
      <c r="N18" s="15">
        <v>0.47</v>
      </c>
    </row>
    <row r="19" spans="1:14" s="11" customFormat="1" ht="25.5" x14ac:dyDescent="0.2">
      <c r="A19" s="9" t="s">
        <v>41</v>
      </c>
      <c r="B19" s="9">
        <v>4</v>
      </c>
      <c r="C19" s="9" t="s">
        <v>38</v>
      </c>
      <c r="D19" s="9" t="s">
        <v>36</v>
      </c>
      <c r="E19" s="9">
        <v>16</v>
      </c>
      <c r="F19" s="9">
        <v>8</v>
      </c>
      <c r="G19" s="9"/>
      <c r="H19" s="10"/>
      <c r="I19" s="9">
        <f t="shared" si="0"/>
        <v>8</v>
      </c>
      <c r="J19" s="10"/>
      <c r="K19" s="9"/>
      <c r="L19" s="10">
        <f t="shared" si="1"/>
        <v>0</v>
      </c>
      <c r="M19" s="9">
        <v>39</v>
      </c>
      <c r="N19" s="15">
        <v>0.5</v>
      </c>
    </row>
    <row r="20" spans="1:14" s="11" customFormat="1" ht="25.5" x14ac:dyDescent="0.2">
      <c r="A20" s="9" t="s">
        <v>41</v>
      </c>
      <c r="B20" s="9">
        <v>5</v>
      </c>
      <c r="C20" s="9" t="s">
        <v>38</v>
      </c>
      <c r="D20" s="9" t="s">
        <v>36</v>
      </c>
      <c r="E20" s="9">
        <v>16</v>
      </c>
      <c r="F20" s="9">
        <v>12</v>
      </c>
      <c r="G20" s="9"/>
      <c r="H20" s="10"/>
      <c r="I20" s="9">
        <f t="shared" si="0"/>
        <v>4</v>
      </c>
      <c r="J20" s="10"/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90</v>
      </c>
      <c r="G28" s="17"/>
      <c r="H28" s="18"/>
      <c r="I28" s="17">
        <f t="shared" si="0"/>
        <v>41</v>
      </c>
      <c r="J28" s="18"/>
      <c r="K28" s="17"/>
      <c r="L28" s="18"/>
      <c r="M28" s="24">
        <f>AVERAGE(M14:M27)</f>
        <v>58.857142857142854</v>
      </c>
      <c r="N28" s="19">
        <f>AVERAGE(N14:N27)</f>
        <v>0.67428571428571427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">
        <v>33</v>
      </c>
      <c r="C37" s="47"/>
      <c r="D37" s="47"/>
      <c r="E37" s="13"/>
      <c r="F37" s="13"/>
      <c r="G37" s="47" t="s">
        <v>46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110" zoomScaleNormal="11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31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29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Sep 2022-Ene 2023</v>
      </c>
      <c r="M8" s="41"/>
      <c r="N8" s="41"/>
    </row>
    <row r="10" spans="1:14" x14ac:dyDescent="0.2">
      <c r="A10" s="4" t="s">
        <v>8</v>
      </c>
      <c r="B10" s="41" t="str">
        <f>'1'!B10</f>
        <v>MCIA. CARLOS MANUEL MONTOYA NAFARRATE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MCIA. CARLOS MANUEL MONTOYA NAFARRATE</v>
      </c>
      <c r="C37" s="47"/>
      <c r="D37" s="47"/>
      <c r="E37" s="13"/>
      <c r="F37" s="13"/>
      <c r="G37" s="47"/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 Nafa</cp:lastModifiedBy>
  <cp:revision/>
  <dcterms:created xsi:type="dcterms:W3CDTF">2021-11-22T14:45:25Z</dcterms:created>
  <dcterms:modified xsi:type="dcterms:W3CDTF">2023-01-06T05:54:25Z</dcterms:modified>
  <cp:category/>
  <cp:contentStatus/>
</cp:coreProperties>
</file>