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emma8\OneDrive\Documentos\SEPT22-ENERO23\"/>
    </mc:Choice>
  </mc:AlternateContent>
  <xr:revisionPtr revIDLastSave="0" documentId="13_ncr:1_{3D0246F5-61B3-415B-894E-D957624B3DC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I15" i="24"/>
  <c r="J15" i="24" s="1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L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L24" i="22" s="1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3" i="22"/>
  <c r="I23" i="22"/>
  <c r="J23" i="22" s="1"/>
  <c r="H23" i="22"/>
  <c r="L21" i="22"/>
  <c r="I21" i="22"/>
  <c r="J21" i="22" s="1"/>
  <c r="H21" i="22"/>
  <c r="L19" i="22"/>
  <c r="I19" i="22"/>
  <c r="J19" i="22" s="1"/>
  <c r="H19" i="22"/>
  <c r="L17" i="22"/>
  <c r="I17" i="22"/>
  <c r="J17" i="22" s="1"/>
  <c r="H17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H16" i="22" l="1"/>
  <c r="I16" i="22"/>
  <c r="J16" i="22" s="1"/>
  <c r="H20" i="22"/>
  <c r="I20" i="22"/>
  <c r="J20" i="22" s="1"/>
  <c r="H24" i="22"/>
  <c r="I24" i="22"/>
  <c r="J2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<sst xmlns="http://schemas.openxmlformats.org/spreadsheetml/2006/main" count="188" uniqueCount="51">
  <si>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</si>
  <si>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</si>
  <si>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</si>
  <si>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</si>
  <si>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</si>
  <si>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</si>
  <si>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</si>
  <si>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</si>
  <si>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Ago-Dic 2022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</si>
  <si>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</si>
  <si>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</si>
  <si>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</si>
  <si>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</si>
  <si>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</si>
  <si>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</si>
  <si>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</si>
  <si>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</si>
  <si>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</si>
  <si>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</si>
  <si>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</si>
  <si>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</si>
  <si>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</si>
  <si>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</si>
  <si>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</si>
  <si>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</si>
  <si>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</si>
  <si>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</si>
  <si>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</si>
  <si>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</si>
  <si>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</si>
  <si>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</si>
  <si>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</si>
  <si>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ADMINISTRACION</t>
  </si>
  <si>
    <t>LC EMMANUEL MENDOZA CANELA</t>
  </si>
  <si>
    <t>DIAGNOSTICO Y EVALUACION EMPRESARIAL</t>
  </si>
  <si>
    <t>VII</t>
  </si>
  <si>
    <t>LA</t>
  </si>
  <si>
    <t>II</t>
  </si>
  <si>
    <t>III</t>
  </si>
  <si>
    <t>IV</t>
  </si>
  <si>
    <t>V</t>
  </si>
  <si>
    <t>PLANEACION FINANCIERA</t>
  </si>
  <si>
    <t>GESTION ESTRATEGICA DE CAPITAL HUMANO II</t>
  </si>
  <si>
    <t>TALLER DE ADMINISTRACION</t>
  </si>
  <si>
    <t>701A</t>
  </si>
  <si>
    <t>705B</t>
  </si>
  <si>
    <t>505B</t>
  </si>
  <si>
    <t>104C</t>
  </si>
  <si>
    <t>INGENIERIA INDUSTRIAL</t>
  </si>
  <si>
    <t>INGENIERIA EN SISTEMAS</t>
  </si>
  <si>
    <t>L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</si>
</sst>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0" xfId="2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D40" sqref="D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4</v>
      </c>
      <c r="I8" s="35" t="s">
        <v>7</v>
      </c>
      <c r="J8" s="35"/>
      <c r="K8" s="35"/>
      <c r="L8" s="29" t="s">
        <v>8</v>
      </c>
      <c r="M8" s="29"/>
      <c r="N8" s="29"/>
    </row>
    <row r="10" spans="1:14" x14ac:dyDescent="0.2">
      <c r="A10" s="4" t="s">
        <v>9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10</v>
      </c>
      <c r="B12" s="33" t="s">
        <v>11</v>
      </c>
      <c r="C12" s="33" t="s">
        <v>12</v>
      </c>
      <c r="D12" s="24" t="s">
        <v>13</v>
      </c>
      <c r="E12" s="24" t="s">
        <v>14</v>
      </c>
      <c r="F12" s="24" t="s">
        <v>15</v>
      </c>
      <c r="G12" s="24"/>
      <c r="H12" s="24" t="s">
        <v>16</v>
      </c>
      <c r="I12" s="24" t="s">
        <v>17</v>
      </c>
      <c r="J12" s="24" t="s">
        <v>18</v>
      </c>
      <c r="K12" s="24" t="s">
        <v>19</v>
      </c>
      <c r="L12" s="24" t="s">
        <v>20</v>
      </c>
      <c r="M12" s="24" t="s">
        <v>21</v>
      </c>
      <c r="N12" s="30" t="s">
        <v>22</v>
      </c>
    </row>
    <row r="13" spans="1:14" x14ac:dyDescent="0.2">
      <c r="A13" s="37"/>
      <c r="B13" s="34"/>
      <c r="C13" s="34"/>
      <c r="D13" s="25"/>
      <c r="E13" s="25"/>
      <c r="F13" s="7" t="s">
        <v>23</v>
      </c>
      <c r="G13" s="7" t="s">
        <v>24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41</v>
      </c>
      <c r="B14" s="9" t="s">
        <v>22</v>
      </c>
      <c r="C14" s="9" t="s">
        <v>44</v>
      </c>
      <c r="D14" s="9" t="s">
        <v>48</v>
      </c>
      <c r="E14" s="9">
        <v>23</v>
      </c>
      <c r="F14" s="9">
        <v>22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17" si="1">K14/E14</f>
        <v>0</v>
      </c>
      <c r="M14" s="9">
        <v>83</v>
      </c>
      <c r="N14" s="15">
        <v>0.65</v>
      </c>
    </row>
    <row r="15" spans="1:14" s="11" customFormat="1" ht="25.5" x14ac:dyDescent="0.2">
      <c r="A15" s="8" t="s">
        <v>34</v>
      </c>
      <c r="B15" s="9" t="s">
        <v>22</v>
      </c>
      <c r="C15" s="9" t="s">
        <v>45</v>
      </c>
      <c r="D15" s="9" t="s">
        <v>50</v>
      </c>
      <c r="E15" s="9">
        <v>19</v>
      </c>
      <c r="F15" s="9">
        <v>19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87</v>
      </c>
      <c r="N15" s="15">
        <v>0.63</v>
      </c>
    </row>
    <row r="16" spans="1:14" s="11" customFormat="1" ht="25.5" x14ac:dyDescent="0.2">
      <c r="A16" s="8" t="s">
        <v>42</v>
      </c>
      <c r="B16" s="9" t="s">
        <v>22</v>
      </c>
      <c r="C16" s="9" t="s">
        <v>46</v>
      </c>
      <c r="D16" s="9" t="s">
        <v>50</v>
      </c>
      <c r="E16" s="9">
        <v>8</v>
      </c>
      <c r="F16" s="9">
        <v>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85</v>
      </c>
      <c r="N16" s="15">
        <v>0.75</v>
      </c>
    </row>
    <row r="17" spans="1:18" s="11" customFormat="1" ht="25.5" x14ac:dyDescent="0.2">
      <c r="A17" s="8" t="s">
        <v>43</v>
      </c>
      <c r="B17" s="9" t="s">
        <v>22</v>
      </c>
      <c r="C17" s="9" t="s">
        <v>47</v>
      </c>
      <c r="D17" s="9" t="s">
        <v>49</v>
      </c>
      <c r="E17" s="9">
        <v>24</v>
      </c>
      <c r="F17" s="9">
        <v>18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9">
        <v>61</v>
      </c>
      <c r="N17" s="15">
        <v>0.25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74</v>
      </c>
      <c r="F28" s="17">
        <f>SUM(F14:F27)</f>
        <v>67</v>
      </c>
      <c r="G28" s="17">
        <f>SUM(G14:G27)</f>
        <v>0</v>
      </c>
      <c r="H28" s="18"/>
      <c r="I28" s="17">
        <f t="shared" si="0"/>
        <v>7</v>
      </c>
      <c r="J28" s="18"/>
      <c r="K28" s="17">
        <f>SUM(K14:K27)</f>
        <v>0</v>
      </c>
      <c r="L28" s="18"/>
      <c r="M28" s="17">
        <f>AVERAGE(M14:M27)</f>
        <v>79</v>
      </c>
      <c r="N28" s="19">
        <f>AVERAGE(N14:N27)</f>
        <v>0.57000000000000006</v>
      </c>
    </row>
    <row r="29" spans="1:18" x14ac:dyDescent="0.2">
      <c r="R29" s="21"/>
    </row>
    <row r="30" spans="1:18" ht="120" customHeight="1" x14ac:dyDescent="0.2">
      <c r="A30" s="32" t="s">
        <v>27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">
      <c r="A32" s="12"/>
    </row>
    <row r="33" spans="1:10" x14ac:dyDescent="0.2">
      <c r="B33" s="26" t="s">
        <v>28</v>
      </c>
      <c r="C33" s="26"/>
      <c r="D33" s="26"/>
      <c r="G33" s="27" t="s">
        <v>29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LC EMMANUEL MENDOZA CANELA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paperSize="9" scale="65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"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Ago-Dic 2022</v>
      </c>
      <c r="M8" s="29"/>
      <c r="N8" s="29"/>
    </row>
    <row r="10" spans="1:14" x14ac:dyDescent="0.2">
      <c r="A10" s="4" t="s">
        <v>9</v>
      </c>
      <c r="B10" s="29" t="str">
        <f>'1'!B10</f>
        <v>LC EMMANUEL MENDOZA CANELA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10</v>
      </c>
      <c r="B12" s="33" t="s">
        <v>11</v>
      </c>
      <c r="C12" s="33" t="s">
        <v>12</v>
      </c>
      <c r="D12" s="24" t="s">
        <v>13</v>
      </c>
      <c r="E12" s="24" t="s">
        <v>14</v>
      </c>
      <c r="F12" s="24" t="s">
        <v>15</v>
      </c>
      <c r="G12" s="24"/>
      <c r="H12" s="24" t="s">
        <v>16</v>
      </c>
      <c r="I12" s="24" t="s">
        <v>17</v>
      </c>
      <c r="J12" s="24" t="s">
        <v>18</v>
      </c>
      <c r="K12" s="24" t="s">
        <v>19</v>
      </c>
      <c r="L12" s="24" t="s">
        <v>20</v>
      </c>
      <c r="M12" s="24" t="s">
        <v>21</v>
      </c>
      <c r="N12" s="30" t="s">
        <v>22</v>
      </c>
    </row>
    <row r="13" spans="1:14" x14ac:dyDescent="0.2">
      <c r="A13" s="37"/>
      <c r="B13" s="34"/>
      <c r="C13" s="34"/>
      <c r="D13" s="25"/>
      <c r="E13" s="25"/>
      <c r="F13" s="7" t="s">
        <v>23</v>
      </c>
      <c r="G13" s="7" t="s">
        <v>24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PLANEACION FINANCIERA</v>
      </c>
      <c r="B14" s="9" t="s">
        <v>37</v>
      </c>
      <c r="C14" s="9" t="str">
        <f>'1'!C14</f>
        <v>701A</v>
      </c>
      <c r="D14" s="9" t="str">
        <f>'1'!D14</f>
        <v>INGENIERIA INDUSTRIAL</v>
      </c>
      <c r="E14" s="9">
        <f>'1'!E14</f>
        <v>23</v>
      </c>
      <c r="F14" s="9">
        <v>28</v>
      </c>
      <c r="G14" s="9"/>
      <c r="H14" s="10">
        <f t="shared" ref="H14:H27" si="0">F14/E14</f>
        <v>1.2173913043478262</v>
      </c>
      <c r="I14" s="9">
        <f t="shared" ref="I14:I28" si="1">(E14-SUM(F14:G14))-K14</f>
        <v>-5</v>
      </c>
      <c r="J14" s="10">
        <f t="shared" ref="J14:J28" si="2">I14/E14</f>
        <v>-0.21739130434782608</v>
      </c>
      <c r="K14" s="9"/>
      <c r="L14" s="10">
        <f t="shared" ref="L14:L28" si="3">K14/E14</f>
        <v>0</v>
      </c>
      <c r="M14" s="9">
        <v>86</v>
      </c>
      <c r="N14" s="15">
        <v>0.68</v>
      </c>
    </row>
    <row r="15" spans="1:14" s="11" customFormat="1" ht="25.5" x14ac:dyDescent="0.2">
      <c r="A15" s="9" t="str">
        <f>'1'!A15</f>
        <v>DIAGNOSTICO Y EVALUACION EMPRESARIAL</v>
      </c>
      <c r="B15" s="9"/>
      <c r="C15" s="9" t="str">
        <f>'1'!C15</f>
        <v>705B</v>
      </c>
      <c r="D15" s="9" t="str">
        <f>'1'!D15</f>
        <v>L A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GESTION ESTRATEGICA DE CAPITAL HUMANO II</v>
      </c>
      <c r="B16" s="9"/>
      <c r="C16" s="9" t="str">
        <f>'1'!C16</f>
        <v>505B</v>
      </c>
      <c r="D16" s="9" t="str">
        <f>'1'!D16</f>
        <v>L A</v>
      </c>
      <c r="E16" s="9">
        <f>'1'!E16</f>
        <v>8</v>
      </c>
      <c r="F16" s="9"/>
      <c r="G16" s="9"/>
      <c r="H16" s="10">
        <f t="shared" si="0"/>
        <v>0</v>
      </c>
      <c r="I16" s="9">
        <f t="shared" si="1"/>
        <v>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TALLER DE ADMINISTRACION</v>
      </c>
      <c r="B17" s="9"/>
      <c r="C17" s="9" t="str">
        <f>'1'!C17</f>
        <v>104C</v>
      </c>
      <c r="D17" s="9" t="str">
        <f>'1'!D17</f>
        <v>INGENIERIA EN SISTEMAS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74</v>
      </c>
      <c r="F28" s="17">
        <f>SUM(F14:F27)</f>
        <v>28</v>
      </c>
      <c r="G28" s="17">
        <f>SUM(G14:G27)</f>
        <v>0</v>
      </c>
      <c r="H28" s="18">
        <f>SUM(F28:G28)/E28</f>
        <v>0.3783783783783784</v>
      </c>
      <c r="I28" s="17">
        <f t="shared" si="1"/>
        <v>46</v>
      </c>
      <c r="J28" s="18">
        <f t="shared" si="2"/>
        <v>0.6216216216216216</v>
      </c>
      <c r="K28" s="17">
        <f>SUM(K14:K27)</f>
        <v>0</v>
      </c>
      <c r="L28" s="18">
        <f t="shared" si="3"/>
        <v>0</v>
      </c>
      <c r="M28" s="17">
        <f>AVERAGE(M14:M27)</f>
        <v>86</v>
      </c>
      <c r="N28" s="19">
        <f>AVERAGE(N14:N27)</f>
        <v>0.68</v>
      </c>
    </row>
    <row r="30" spans="1:14" ht="120" customHeight="1" x14ac:dyDescent="0.2">
      <c r="A30" s="32" t="s">
        <v>27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28</v>
      </c>
      <c r="C33" s="26"/>
      <c r="D33" s="26"/>
      <c r="G33" s="27" t="s">
        <v>29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LC EMMANUEL MENDOZA CANELA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paperSize="9"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Ago-Dic 2022</v>
      </c>
      <c r="M8" s="29"/>
      <c r="N8" s="29"/>
    </row>
    <row r="10" spans="1:14" x14ac:dyDescent="0.2">
      <c r="A10" s="4" t="s">
        <v>9</v>
      </c>
      <c r="B10" s="29" t="str">
        <f>'1'!B10</f>
        <v>LC EMMANUEL MENDOZA CANELA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10</v>
      </c>
      <c r="B12" s="33" t="s">
        <v>11</v>
      </c>
      <c r="C12" s="33" t="s">
        <v>12</v>
      </c>
      <c r="D12" s="24" t="s">
        <v>13</v>
      </c>
      <c r="E12" s="24" t="s">
        <v>14</v>
      </c>
      <c r="F12" s="24" t="s">
        <v>15</v>
      </c>
      <c r="G12" s="24"/>
      <c r="H12" s="24" t="s">
        <v>16</v>
      </c>
      <c r="I12" s="24" t="s">
        <v>17</v>
      </c>
      <c r="J12" s="24" t="s">
        <v>18</v>
      </c>
      <c r="K12" s="24" t="s">
        <v>19</v>
      </c>
      <c r="L12" s="24" t="s">
        <v>20</v>
      </c>
      <c r="M12" s="24" t="s">
        <v>21</v>
      </c>
      <c r="N12" s="30" t="s">
        <v>22</v>
      </c>
    </row>
    <row r="13" spans="1:14" x14ac:dyDescent="0.2">
      <c r="A13" s="37"/>
      <c r="B13" s="34"/>
      <c r="C13" s="34"/>
      <c r="D13" s="25"/>
      <c r="E13" s="25"/>
      <c r="F13" s="7" t="s">
        <v>23</v>
      </c>
      <c r="G13" s="7" t="s">
        <v>24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PLANEACION FINANCIERA</v>
      </c>
      <c r="B14" s="9" t="s">
        <v>38</v>
      </c>
      <c r="C14" s="9" t="str">
        <f>'1'!C14</f>
        <v>701A</v>
      </c>
      <c r="D14" s="9" t="str">
        <f>'1'!D14</f>
        <v>INGENIERIA INDUSTRIAL</v>
      </c>
      <c r="E14" s="9">
        <f>'1'!E14</f>
        <v>23</v>
      </c>
      <c r="F14" s="9">
        <v>28</v>
      </c>
      <c r="G14" s="9">
        <v>0</v>
      </c>
      <c r="H14" s="10">
        <f t="shared" ref="H14:H27" si="0">F14/E14</f>
        <v>1.2173913043478262</v>
      </c>
      <c r="I14" s="9">
        <f t="shared" ref="I14:I28" si="1">(E14-SUM(F14:G14))-K14</f>
        <v>-5</v>
      </c>
      <c r="J14" s="10">
        <f t="shared" ref="J14:J28" si="2">I14/E14</f>
        <v>-0.21739130434782608</v>
      </c>
      <c r="K14" s="9">
        <v>0</v>
      </c>
      <c r="L14" s="10">
        <f t="shared" ref="L14:L28" si="3">K14/E14</f>
        <v>0</v>
      </c>
      <c r="M14" s="9">
        <v>86</v>
      </c>
      <c r="N14" s="15">
        <v>0.39</v>
      </c>
    </row>
    <row r="15" spans="1:14" s="11" customFormat="1" ht="25.5" x14ac:dyDescent="0.2">
      <c r="A15" s="9" t="str">
        <f>'1'!A15</f>
        <v>DIAGNOSTICO Y EVALUACION EMPRESARIAL</v>
      </c>
      <c r="B15" s="9"/>
      <c r="C15" s="9" t="str">
        <f>'1'!C15</f>
        <v>705B</v>
      </c>
      <c r="D15" s="9" t="str">
        <f>'1'!D15</f>
        <v>L A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GESTION ESTRATEGICA DE CAPITAL HUMANO II</v>
      </c>
      <c r="B16" s="9"/>
      <c r="C16" s="9" t="str">
        <f>'1'!C16</f>
        <v>505B</v>
      </c>
      <c r="D16" s="9" t="str">
        <f>'1'!D16</f>
        <v>L A</v>
      </c>
      <c r="E16" s="9">
        <f>'1'!E16</f>
        <v>8</v>
      </c>
      <c r="F16" s="9"/>
      <c r="G16" s="9"/>
      <c r="H16" s="10">
        <f t="shared" si="0"/>
        <v>0</v>
      </c>
      <c r="I16" s="9">
        <f t="shared" si="1"/>
        <v>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TALLER DE ADMINISTRACION</v>
      </c>
      <c r="B17" s="9"/>
      <c r="C17" s="9" t="str">
        <f>'1'!C17</f>
        <v>104C</v>
      </c>
      <c r="D17" s="9" t="str">
        <f>'1'!D17</f>
        <v>INGENIERIA EN SISTEMAS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74</v>
      </c>
      <c r="F28" s="17">
        <f>SUM(F14:F27)</f>
        <v>28</v>
      </c>
      <c r="G28" s="17">
        <f>SUM(G14:G27)</f>
        <v>0</v>
      </c>
      <c r="H28" s="18">
        <f>SUM(F28:G28)/E28</f>
        <v>0.3783783783783784</v>
      </c>
      <c r="I28" s="17">
        <f t="shared" si="1"/>
        <v>46</v>
      </c>
      <c r="J28" s="18">
        <f t="shared" si="2"/>
        <v>0.6216216216216216</v>
      </c>
      <c r="K28" s="17">
        <f>SUM(K14:K27)</f>
        <v>0</v>
      </c>
      <c r="L28" s="18">
        <f t="shared" si="3"/>
        <v>0</v>
      </c>
      <c r="M28" s="17">
        <f>AVERAGE(M14:M27)</f>
        <v>86</v>
      </c>
      <c r="N28" s="19">
        <f>AVERAGE(N14:N27)</f>
        <v>0.39</v>
      </c>
    </row>
    <row r="30" spans="1:14" ht="120" customHeight="1" x14ac:dyDescent="0.2">
      <c r="A30" s="32" t="s">
        <v>27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28</v>
      </c>
      <c r="C33" s="26"/>
      <c r="D33" s="26"/>
      <c r="G33" s="27" t="s">
        <v>29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LC EMMANUEL MENDOZA CANELA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Ago-Dic 2022</v>
      </c>
      <c r="M8" s="29"/>
      <c r="N8" s="29"/>
    </row>
    <row r="10" spans="1:14" x14ac:dyDescent="0.2">
      <c r="A10" s="4" t="s">
        <v>9</v>
      </c>
      <c r="B10" s="29" t="str">
        <f>'1'!B10</f>
        <v>LC EMMANUEL MENDOZA CANELA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10</v>
      </c>
      <c r="B12" s="33" t="s">
        <v>11</v>
      </c>
      <c r="C12" s="33" t="s">
        <v>12</v>
      </c>
      <c r="D12" s="24" t="s">
        <v>13</v>
      </c>
      <c r="E12" s="24" t="s">
        <v>14</v>
      </c>
      <c r="F12" s="24" t="s">
        <v>15</v>
      </c>
      <c r="G12" s="24"/>
      <c r="H12" s="24" t="s">
        <v>16</v>
      </c>
      <c r="I12" s="24" t="s">
        <v>17</v>
      </c>
      <c r="J12" s="24" t="s">
        <v>18</v>
      </c>
      <c r="K12" s="24" t="s">
        <v>19</v>
      </c>
      <c r="L12" s="24" t="s">
        <v>20</v>
      </c>
      <c r="M12" s="24" t="s">
        <v>21</v>
      </c>
      <c r="N12" s="30" t="s">
        <v>22</v>
      </c>
    </row>
    <row r="13" spans="1:14" x14ac:dyDescent="0.2">
      <c r="A13" s="37"/>
      <c r="B13" s="34"/>
      <c r="C13" s="34"/>
      <c r="D13" s="25"/>
      <c r="E13" s="25"/>
      <c r="F13" s="7" t="s">
        <v>23</v>
      </c>
      <c r="G13" s="7" t="s">
        <v>24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PLANEACION FINANCIERA</v>
      </c>
      <c r="B14" s="9" t="s">
        <v>39</v>
      </c>
      <c r="C14" s="9" t="str">
        <f>'1'!C14</f>
        <v>701A</v>
      </c>
      <c r="D14" s="9" t="str">
        <f>'1'!D14</f>
        <v>INGENIERIA INDUSTRIAL</v>
      </c>
      <c r="E14" s="9">
        <f>'1'!E14</f>
        <v>23</v>
      </c>
      <c r="F14" s="9">
        <v>28</v>
      </c>
      <c r="G14" s="9">
        <v>0</v>
      </c>
      <c r="H14" s="10">
        <f t="shared" ref="H14:H27" si="0">F14/E14</f>
        <v>1.2173913043478262</v>
      </c>
      <c r="I14" s="9">
        <f t="shared" ref="I14:I28" si="1">(E14-SUM(F14:G14))-K14</f>
        <v>-5</v>
      </c>
      <c r="J14" s="10">
        <f t="shared" ref="J14:J28" si="2">I14/E14</f>
        <v>-0.21739130434782608</v>
      </c>
      <c r="K14" s="9">
        <v>0</v>
      </c>
      <c r="L14" s="10">
        <f t="shared" ref="L14:L28" si="3">K14/E14</f>
        <v>0</v>
      </c>
      <c r="M14" s="9">
        <v>86</v>
      </c>
      <c r="N14" s="15">
        <v>0.56999999999999995</v>
      </c>
    </row>
    <row r="15" spans="1:14" s="11" customFormat="1" ht="25.5" x14ac:dyDescent="0.2">
      <c r="A15" s="9" t="s">
        <v>34</v>
      </c>
      <c r="B15" s="9" t="s">
        <v>40</v>
      </c>
      <c r="C15" s="9" t="s">
        <v>35</v>
      </c>
      <c r="D15" s="9" t="s">
        <v>36</v>
      </c>
      <c r="E15" s="9">
        <v>28</v>
      </c>
      <c r="F15" s="9">
        <v>28</v>
      </c>
      <c r="G15" s="9">
        <v>0</v>
      </c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86</v>
      </c>
      <c r="N15" s="15">
        <v>0.56999999999999995</v>
      </c>
    </row>
    <row r="16" spans="1:14" s="11" customFormat="1" ht="25.5" x14ac:dyDescent="0.2">
      <c r="A16" s="9" t="str">
        <f>'1'!A16</f>
        <v>GESTION ESTRATEGICA DE CAPITAL HUMANO II</v>
      </c>
      <c r="B16" s="9"/>
      <c r="C16" s="9" t="str">
        <f>'1'!C16</f>
        <v>505B</v>
      </c>
      <c r="D16" s="9" t="str">
        <f>'1'!D16</f>
        <v>L A</v>
      </c>
      <c r="E16" s="9">
        <f>'1'!E16</f>
        <v>8</v>
      </c>
      <c r="F16" s="9"/>
      <c r="G16" s="9"/>
      <c r="H16" s="10">
        <f t="shared" si="0"/>
        <v>0</v>
      </c>
      <c r="I16" s="9">
        <f t="shared" si="1"/>
        <v>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TALLER DE ADMINISTRACION</v>
      </c>
      <c r="B17" s="9"/>
      <c r="C17" s="9" t="str">
        <f>'1'!C17</f>
        <v>104C</v>
      </c>
      <c r="D17" s="9" t="str">
        <f>'1'!D17</f>
        <v>INGENIERIA EN SISTEMAS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83</v>
      </c>
      <c r="F28" s="17">
        <f>SUM(F14:F27)</f>
        <v>56</v>
      </c>
      <c r="G28" s="17">
        <f>SUM(G14:G27)</f>
        <v>0</v>
      </c>
      <c r="H28" s="18">
        <f>SUM(F28:G28)/E28</f>
        <v>0.67469879518072284</v>
      </c>
      <c r="I28" s="17">
        <f t="shared" si="1"/>
        <v>27</v>
      </c>
      <c r="J28" s="18">
        <f t="shared" si="2"/>
        <v>0.3253012048192771</v>
      </c>
      <c r="K28" s="17">
        <f>SUM(K14:K27)</f>
        <v>0</v>
      </c>
      <c r="L28" s="18">
        <f t="shared" si="3"/>
        <v>0</v>
      </c>
      <c r="M28" s="17">
        <f>AVERAGE(M14:M27)</f>
        <v>86</v>
      </c>
      <c r="N28" s="19">
        <f>AVERAGE(N14:N27)</f>
        <v>0.56999999999999995</v>
      </c>
    </row>
    <row r="30" spans="1:14" ht="120" customHeight="1" x14ac:dyDescent="0.2">
      <c r="A30" s="32" t="s">
        <v>27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28</v>
      </c>
      <c r="C33" s="26"/>
      <c r="D33" s="26"/>
      <c r="G33" s="27" t="s">
        <v>29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LC EMMANUEL MENDOZA CANELA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paperSize="9" scale="67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K2" sqref="K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30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Ago-Dic 2022</v>
      </c>
      <c r="M8" s="29"/>
      <c r="N8" s="29"/>
    </row>
    <row r="10" spans="1:14" x14ac:dyDescent="0.2">
      <c r="A10" s="4" t="s">
        <v>9</v>
      </c>
      <c r="B10" s="29" t="str">
        <f>'1'!B10</f>
        <v>LC EMMANUEL MENDOZA CANELA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10</v>
      </c>
      <c r="B12" s="33" t="s">
        <v>11</v>
      </c>
      <c r="C12" s="33" t="s">
        <v>12</v>
      </c>
      <c r="D12" s="24" t="s">
        <v>13</v>
      </c>
      <c r="E12" s="24" t="s">
        <v>14</v>
      </c>
      <c r="F12" s="24" t="s">
        <v>15</v>
      </c>
      <c r="G12" s="24"/>
      <c r="H12" s="24" t="s">
        <v>16</v>
      </c>
      <c r="I12" s="24" t="s">
        <v>17</v>
      </c>
      <c r="J12" s="24" t="s">
        <v>18</v>
      </c>
      <c r="K12" s="24" t="s">
        <v>19</v>
      </c>
      <c r="L12" s="24" t="s">
        <v>20</v>
      </c>
      <c r="M12" s="24" t="s">
        <v>21</v>
      </c>
      <c r="N12" s="30" t="s">
        <v>22</v>
      </c>
    </row>
    <row r="13" spans="1:14" x14ac:dyDescent="0.2">
      <c r="A13" s="37"/>
      <c r="B13" s="34"/>
      <c r="C13" s="34"/>
      <c r="D13" s="25"/>
      <c r="E13" s="25"/>
      <c r="F13" s="7" t="s">
        <v>23</v>
      </c>
      <c r="G13" s="7" t="s">
        <v>24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PLANEACION FINANCIERA</v>
      </c>
      <c r="B14" s="9" t="s">
        <v>19</v>
      </c>
      <c r="C14" s="9" t="str">
        <f>'1'!C14</f>
        <v>701A</v>
      </c>
      <c r="D14" s="9" t="str">
        <f>'1'!D14</f>
        <v>INGENIERIA INDUSTRIAL</v>
      </c>
      <c r="E14" s="9">
        <f>'1'!E14</f>
        <v>23</v>
      </c>
      <c r="F14" s="9">
        <v>28</v>
      </c>
      <c r="G14" s="9"/>
      <c r="H14" s="10">
        <f t="shared" ref="H14:H27" si="0">F14/E14</f>
        <v>1.2173913043478262</v>
      </c>
      <c r="I14" s="9">
        <f t="shared" ref="I14:I28" si="1">(E14-SUM(F14:G14))-K14</f>
        <v>-5</v>
      </c>
      <c r="J14" s="10">
        <f t="shared" ref="J14:J28" si="2">I14/E14</f>
        <v>-0.21739130434782608</v>
      </c>
      <c r="K14" s="9">
        <v>0</v>
      </c>
      <c r="L14" s="10">
        <f t="shared" ref="L14:L28" si="3">K14/E14</f>
        <v>0</v>
      </c>
      <c r="M14" s="9">
        <v>86</v>
      </c>
      <c r="N14" s="15">
        <v>0.39</v>
      </c>
    </row>
    <row r="15" spans="1:14" s="11" customFormat="1" ht="25.5" x14ac:dyDescent="0.2">
      <c r="A15" s="9" t="str">
        <f>'1'!A15</f>
        <v>DIAGNOSTICO Y EVALUACION EMPRESARIAL</v>
      </c>
      <c r="B15" s="9"/>
      <c r="C15" s="9" t="str">
        <f>'1'!C15</f>
        <v>705B</v>
      </c>
      <c r="D15" s="9" t="str">
        <f>'1'!D15</f>
        <v>L A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>
        <v>0</v>
      </c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GESTION ESTRATEGICA DE CAPITAL HUMANO II</v>
      </c>
      <c r="B16" s="9"/>
      <c r="C16" s="9" t="str">
        <f>'1'!C16</f>
        <v>505B</v>
      </c>
      <c r="D16" s="9" t="str">
        <f>'1'!D16</f>
        <v>L A</v>
      </c>
      <c r="E16" s="9">
        <f>'1'!E16</f>
        <v>8</v>
      </c>
      <c r="F16" s="9"/>
      <c r="G16" s="9"/>
      <c r="H16" s="10">
        <f t="shared" si="0"/>
        <v>0</v>
      </c>
      <c r="I16" s="9">
        <f t="shared" si="1"/>
        <v>8</v>
      </c>
      <c r="J16" s="10">
        <f t="shared" si="2"/>
        <v>1</v>
      </c>
      <c r="K16" s="9">
        <v>0</v>
      </c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TALLER DE ADMINISTRACION</v>
      </c>
      <c r="B17" s="9"/>
      <c r="C17" s="9" t="str">
        <f>'1'!C17</f>
        <v>104C</v>
      </c>
      <c r="D17" s="9" t="str">
        <f>'1'!D17</f>
        <v>INGENIERIA EN SISTEMAS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>
        <v>0</v>
      </c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>
        <v>0</v>
      </c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>
        <v>0</v>
      </c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>
        <v>0</v>
      </c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>
        <v>0</v>
      </c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>
        <v>0</v>
      </c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>
        <v>0</v>
      </c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>
        <v>0</v>
      </c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>
        <v>0</v>
      </c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>
        <v>0</v>
      </c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>
        <v>0</v>
      </c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74</v>
      </c>
      <c r="F28" s="17">
        <f>SUM(F14:F27)</f>
        <v>28</v>
      </c>
      <c r="G28" s="17">
        <f>SUM(G14:G27)</f>
        <v>0</v>
      </c>
      <c r="H28" s="18">
        <f>SUM(F28:G28)/E28</f>
        <v>0.3783783783783784</v>
      </c>
      <c r="I28" s="17">
        <f t="shared" si="1"/>
        <v>46</v>
      </c>
      <c r="J28" s="18">
        <f t="shared" si="2"/>
        <v>0.6216216216216216</v>
      </c>
      <c r="K28" s="17">
        <f>SUM(K14:K27)</f>
        <v>0</v>
      </c>
      <c r="L28" s="18">
        <f t="shared" si="3"/>
        <v>0</v>
      </c>
      <c r="M28" s="17">
        <f>AVERAGE(M14:M27)</f>
        <v>86</v>
      </c>
      <c r="N28" s="19">
        <f>AVERAGE(N14:N27)</f>
        <v>0.39</v>
      </c>
    </row>
    <row r="30" spans="1:14" ht="120" customHeight="1" x14ac:dyDescent="0.2">
      <c r="A30" s="32" t="s">
        <v>27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28</v>
      </c>
      <c r="C33" s="26"/>
      <c r="D33" s="26"/>
      <c r="G33" s="27" t="s">
        <v>29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LC EMMANUEL MENDOZA CANELA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paperSize="9" scale="68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Emmanuel Mendoza</cp:lastModifiedBy>
  <cp:revision/>
  <cp:lastPrinted>2022-10-17T16:46:55Z</cp:lastPrinted>
  <dcterms:created xsi:type="dcterms:W3CDTF">2021-11-22T14:45:25Z</dcterms:created>
  <dcterms:modified xsi:type="dcterms:W3CDTF">2022-10-22T00:06:31Z</dcterms:modified>
  <cp:category/>
  <cp:contentStatus/>
</cp:coreProperties>
</file>