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"/>
    </mc:Choice>
  </mc:AlternateContent>
  <xr:revisionPtr revIDLastSave="0" documentId="13_ncr:1_{D670E40D-A235-420C-8A36-968DD6DD57A3}" xr6:coauthVersionLast="47" xr6:coauthVersionMax="47" xr10:uidLastSave="{00000000-0000-0000-0000-000000000000}"/>
  <bookViews>
    <workbookView xWindow="30" yWindow="0" windowWidth="20460" windowHeight="108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D17" i="25"/>
  <c r="C17" i="25"/>
  <c r="A17" i="25"/>
  <c r="E16" i="25"/>
  <c r="D16" i="25"/>
  <c r="C16" i="25"/>
  <c r="A16" i="25"/>
  <c r="E15" i="25"/>
  <c r="D15" i="25"/>
  <c r="C15" i="25"/>
  <c r="E14" i="25"/>
  <c r="D14" i="25"/>
  <c r="C14" i="25"/>
  <c r="A14" i="25"/>
  <c r="I15" i="24"/>
  <c r="E17" i="24"/>
  <c r="D17" i="24"/>
  <c r="E16" i="24"/>
  <c r="I16" i="24" s="1"/>
  <c r="D16" i="24"/>
  <c r="E15" i="24"/>
  <c r="D15" i="24"/>
  <c r="E14" i="24"/>
  <c r="D14" i="24"/>
  <c r="C17" i="24"/>
  <c r="C16" i="24"/>
  <c r="C15" i="24"/>
  <c r="C14" i="24"/>
  <c r="N28" i="25"/>
  <c r="M28" i="25"/>
  <c r="K28" i="25"/>
  <c r="G28" i="25"/>
  <c r="F28" i="25"/>
  <c r="I17" i="25"/>
  <c r="J17" i="25" s="1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F28" i="24"/>
  <c r="I17" i="24"/>
  <c r="A17" i="24"/>
  <c r="A16" i="24"/>
  <c r="I14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L17" i="22"/>
  <c r="I17" i="22"/>
  <c r="I15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I28" i="25" l="1"/>
  <c r="J28" i="25" s="1"/>
  <c r="L28" i="25"/>
  <c r="H28" i="25"/>
  <c r="I28" i="24"/>
  <c r="L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<sst xmlns="http://schemas.openxmlformats.org/spreadsheetml/2006/main" count="200" uniqueCount="52">
  <si>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</si>
  <si>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</si>
  <si>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</si>
  <si>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</si>
  <si>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</si>
  <si>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</si>
  <si>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</si>
  <si>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</si>
  <si>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</si>
  <si>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</si>
  <si>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</si>
  <si>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</si>
  <si>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</si>
  <si>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</si>
  <si>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</si>
  <si>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</si>
  <si>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</si>
  <si>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</si>
  <si>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</si>
  <si>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</si>
  <si>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</si>
  <si>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</si>
  <si>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</si>
  <si>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</si>
  <si>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</si>
  <si>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</si>
  <si>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</si>
  <si>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</si>
  <si>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</si>
  <si>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</si>
  <si>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</si>
  <si>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</si>
  <si>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</si>
  <si>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LC EMMANUEL MENDOZA CANELA</t>
  </si>
  <si>
    <t>DIAGNOSTICO Y EVALUACION EMPRESARIAL</t>
  </si>
  <si>
    <t>II</t>
  </si>
  <si>
    <t>III</t>
  </si>
  <si>
    <t>IV</t>
  </si>
  <si>
    <t>PLANEACION FINANCIERA</t>
  </si>
  <si>
    <t>GESTION ESTRATEGICA DE CAPITAL HUMANO II</t>
  </si>
  <si>
    <t>TALLER DE ADMINISTRACION</t>
  </si>
  <si>
    <t>701A</t>
  </si>
  <si>
    <t>705B</t>
  </si>
  <si>
    <t>505B</t>
  </si>
  <si>
    <t>104C</t>
  </si>
  <si>
    <t>INGENIERIA INDUSTRIAL</t>
  </si>
  <si>
    <t>INGENIERIA EN SISTEMAS</t>
  </si>
  <si>
    <t>L A</t>
  </si>
  <si>
    <t>IV-V</t>
  </si>
  <si>
    <t>V-VI</t>
  </si>
  <si>
    <t>III-IV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</si>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</sst>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0" xfId="2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8</v>
      </c>
      <c r="M8" s="29"/>
      <c r="N8" s="29"/>
    </row>
    <row r="10" spans="1:14" x14ac:dyDescent="0.2">
      <c r="A10" s="4" t="s">
        <v>9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38</v>
      </c>
      <c r="B14" s="9" t="s">
        <v>22</v>
      </c>
      <c r="C14" s="9" t="s">
        <v>41</v>
      </c>
      <c r="D14" s="9" t="s">
        <v>45</v>
      </c>
      <c r="E14" s="9"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17" si="1">K14/E14</f>
        <v>0</v>
      </c>
      <c r="M14" s="9">
        <v>83</v>
      </c>
      <c r="N14" s="15">
        <v>0.65</v>
      </c>
    </row>
    <row r="15" spans="1:14" s="11" customFormat="1" ht="25.5" x14ac:dyDescent="0.2">
      <c r="A15" s="8" t="s">
        <v>34</v>
      </c>
      <c r="B15" s="9" t="s">
        <v>22</v>
      </c>
      <c r="C15" s="9" t="s">
        <v>42</v>
      </c>
      <c r="D15" s="9" t="s">
        <v>47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0.63</v>
      </c>
    </row>
    <row r="16" spans="1:14" s="11" customFormat="1" ht="25.5" x14ac:dyDescent="0.2">
      <c r="A16" s="8" t="s">
        <v>39</v>
      </c>
      <c r="B16" s="9" t="s">
        <v>22</v>
      </c>
      <c r="C16" s="9" t="s">
        <v>43</v>
      </c>
      <c r="D16" s="9" t="s">
        <v>47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0.75</v>
      </c>
    </row>
    <row r="17" spans="1:18" s="11" customFormat="1" ht="25.5" x14ac:dyDescent="0.2">
      <c r="A17" s="8" t="s">
        <v>40</v>
      </c>
      <c r="B17" s="9" t="s">
        <v>22</v>
      </c>
      <c r="C17" s="9" t="s">
        <v>44</v>
      </c>
      <c r="D17" s="9" t="s">
        <v>46</v>
      </c>
      <c r="E17" s="9">
        <v>24</v>
      </c>
      <c r="F17" s="9">
        <v>18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61</v>
      </c>
      <c r="N17" s="15">
        <v>0.25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67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79</v>
      </c>
      <c r="N28" s="19">
        <f>AVERAGE(N14:N27)</f>
        <v>0.57000000000000006</v>
      </c>
    </row>
    <row r="29" spans="1:18" x14ac:dyDescent="0.2">
      <c r="R29" s="21"/>
    </row>
    <row r="30" spans="1:18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paperSize="9"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35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17" si="1">K14/E14</f>
        <v>0</v>
      </c>
      <c r="M14" s="9">
        <v>83</v>
      </c>
      <c r="N14" s="15">
        <v>0.65</v>
      </c>
    </row>
    <row r="15" spans="1:14" s="11" customFormat="1" ht="25.5" x14ac:dyDescent="0.2">
      <c r="A15" s="9" t="str">
        <f>'1'!A15</f>
        <v>DIAGNOSTICO Y EVALUACION EMPRESARIAL</v>
      </c>
      <c r="B15" s="9" t="s">
        <v>35</v>
      </c>
      <c r="C15" s="9" t="str">
        <f>'1'!C15</f>
        <v>705B</v>
      </c>
      <c r="D15" s="9" t="str">
        <f>'1'!D15</f>
        <v>L A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0.63</v>
      </c>
    </row>
    <row r="16" spans="1:14" s="11" customFormat="1" ht="25.5" x14ac:dyDescent="0.2">
      <c r="A16" s="9" t="str">
        <f>'1'!A16</f>
        <v>GESTION ESTRATEGICA DE CAPITAL HUMANO II</v>
      </c>
      <c r="B16" s="9" t="s">
        <v>35</v>
      </c>
      <c r="C16" s="9" t="str">
        <f>'1'!C16</f>
        <v>505B</v>
      </c>
      <c r="D16" s="9" t="str">
        <f>'1'!D16</f>
        <v>L A</v>
      </c>
      <c r="E16" s="9">
        <f>'1'!E16</f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0.75</v>
      </c>
    </row>
    <row r="17" spans="1:14" s="11" customFormat="1" ht="25.5" x14ac:dyDescent="0.2">
      <c r="A17" s="9" t="str">
        <f>'1'!A17</f>
        <v>TALLER DE ADMINISTRACION</v>
      </c>
      <c r="B17" s="9" t="s">
        <v>35</v>
      </c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>
        <v>18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61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67</v>
      </c>
      <c r="G28" s="17"/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79</v>
      </c>
      <c r="N28" s="19">
        <f>AVERAGE(N14:N27)</f>
        <v>0.57000000000000006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36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0.65</v>
      </c>
    </row>
    <row r="15" spans="1:14" s="11" customFormat="1" ht="25.5" x14ac:dyDescent="0.2">
      <c r="A15" s="9" t="str">
        <f>'1'!A15</f>
        <v>DIAGNOSTICO Y EVALUACION EMPRESARIAL</v>
      </c>
      <c r="B15" s="9" t="s">
        <v>36</v>
      </c>
      <c r="C15" s="9" t="str">
        <f>'1'!C15</f>
        <v>705B</v>
      </c>
      <c r="D15" s="9" t="str">
        <f>'1'!D15</f>
        <v>L A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0.42</v>
      </c>
    </row>
    <row r="16" spans="1:14" s="11" customFormat="1" ht="25.5" x14ac:dyDescent="0.2">
      <c r="A16" s="9" t="str">
        <f>'1'!A16</f>
        <v>GESTION ESTRATEGICA DE CAPITAL HUMANO II</v>
      </c>
      <c r="B16" s="9" t="s">
        <v>36</v>
      </c>
      <c r="C16" s="9" t="str">
        <f>'1'!C16</f>
        <v>505B</v>
      </c>
      <c r="D16" s="9" t="str">
        <f>'1'!D16</f>
        <v>L A</v>
      </c>
      <c r="E16" s="9">
        <f>'1'!E16</f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0.62</v>
      </c>
    </row>
    <row r="17" spans="1:14" s="11" customFormat="1" ht="25.5" x14ac:dyDescent="0.2">
      <c r="A17" s="9" t="str">
        <f>'1'!A17</f>
        <v>TALLER DE ADMINISTRACION</v>
      </c>
      <c r="B17" s="9" t="s">
        <v>50</v>
      </c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>
        <v>18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62</v>
      </c>
      <c r="N17" s="15">
        <v>0.71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67</v>
      </c>
      <c r="G28" s="17"/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48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0.78</v>
      </c>
    </row>
    <row r="15" spans="1:14" s="11" customFormat="1" ht="25.5" x14ac:dyDescent="0.2">
      <c r="A15" s="9" t="s">
        <v>34</v>
      </c>
      <c r="B15" s="9" t="s">
        <v>48</v>
      </c>
      <c r="C15" s="9" t="str">
        <f>'1'!C15</f>
        <v>705B</v>
      </c>
      <c r="D15" s="9" t="str">
        <f>'1'!D15</f>
        <v>L A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0.53</v>
      </c>
    </row>
    <row r="16" spans="1:14" s="11" customFormat="1" ht="25.5" x14ac:dyDescent="0.2">
      <c r="A16" s="9" t="str">
        <f>'1'!A16</f>
        <v>GESTION ESTRATEGICA DE CAPITAL HUMANO II</v>
      </c>
      <c r="B16" s="9" t="s">
        <v>37</v>
      </c>
      <c r="C16" s="9" t="str">
        <f>'1'!C16</f>
        <v>505B</v>
      </c>
      <c r="D16" s="9" t="str">
        <f>'1'!D16</f>
        <v>L A</v>
      </c>
      <c r="E16" s="9">
        <f>'1'!E16</f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0.62</v>
      </c>
    </row>
    <row r="17" spans="1:14" s="11" customFormat="1" ht="25.5" x14ac:dyDescent="0.2">
      <c r="A17" s="9" t="str">
        <f>'1'!A17</f>
        <v>TALLER DE ADMINISTRACION</v>
      </c>
      <c r="B17" s="9" t="s">
        <v>49</v>
      </c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>
        <v>18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68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63</v>
      </c>
      <c r="G28" s="17"/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0.67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 t="s">
        <v>51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paperSize="9"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30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19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18</v>
      </c>
      <c r="G14" s="9">
        <v>5</v>
      </c>
      <c r="H14" s="10">
        <f t="shared" ref="H14:H27" si="0">F14/E14</f>
        <v>0.78260869565217395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85</v>
      </c>
      <c r="N14" s="15">
        <v>0.56000000000000005</v>
      </c>
    </row>
    <row r="15" spans="1:14" s="11" customFormat="1" ht="25.5" x14ac:dyDescent="0.2">
      <c r="A15" s="9" t="s">
        <v>34</v>
      </c>
      <c r="B15" s="9" t="s">
        <v>19</v>
      </c>
      <c r="C15" s="9" t="str">
        <f>'1'!C15</f>
        <v>705B</v>
      </c>
      <c r="D15" s="9" t="str">
        <f>'1'!D15</f>
        <v>L A</v>
      </c>
      <c r="E15" s="9">
        <f>'1'!E15</f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</v>
      </c>
      <c r="N15" s="15">
        <v>0.57999999999999996</v>
      </c>
    </row>
    <row r="16" spans="1:14" s="11" customFormat="1" ht="25.5" x14ac:dyDescent="0.2">
      <c r="A16" s="9" t="str">
        <f>'1'!A16</f>
        <v>GESTION ESTRATEGICA DE CAPITAL HUMANO II</v>
      </c>
      <c r="B16" s="9" t="s">
        <v>19</v>
      </c>
      <c r="C16" s="9" t="str">
        <f>'1'!C16</f>
        <v>505B</v>
      </c>
      <c r="D16" s="9" t="str">
        <f>'1'!D16</f>
        <v>L A</v>
      </c>
      <c r="E16" s="9">
        <f>'1'!E16</f>
        <v>8</v>
      </c>
      <c r="F16" s="9">
        <v>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86</v>
      </c>
      <c r="N16" s="15">
        <v>0.75</v>
      </c>
    </row>
    <row r="17" spans="1:14" s="11" customFormat="1" ht="25.5" x14ac:dyDescent="0.2">
      <c r="A17" s="9" t="str">
        <f>'1'!A17</f>
        <v>TALLER DE ADMINISTRACION</v>
      </c>
      <c r="B17" s="9" t="s">
        <v>19</v>
      </c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>
        <v>22</v>
      </c>
      <c r="G17" s="9"/>
      <c r="H17" s="10">
        <f t="shared" si="0"/>
        <v>0.91666666666666663</v>
      </c>
      <c r="I17" s="9">
        <f t="shared" si="1"/>
        <v>2</v>
      </c>
      <c r="J17" s="10">
        <f t="shared" si="2"/>
        <v>8.3333333333333329E-2</v>
      </c>
      <c r="K17" s="9">
        <v>0</v>
      </c>
      <c r="L17" s="10">
        <f t="shared" si="3"/>
        <v>0</v>
      </c>
      <c r="M17" s="9">
        <v>75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67</v>
      </c>
      <c r="G28" s="17">
        <f>SUM(G14:G27)</f>
        <v>5</v>
      </c>
      <c r="H28" s="18">
        <f>SUM(F28:G28)/E28</f>
        <v>0.97297297297297303</v>
      </c>
      <c r="I28" s="17">
        <f t="shared" si="1"/>
        <v>2</v>
      </c>
      <c r="J28" s="18">
        <f t="shared" si="2"/>
        <v>2.7027027027027029E-2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0.68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 t="s">
        <v>51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Emmanuel Mendoza</cp:lastModifiedBy>
  <cp:revision/>
  <cp:lastPrinted>2022-10-17T16:46:55Z</cp:lastPrinted>
  <dcterms:created xsi:type="dcterms:W3CDTF">2021-11-22T14:45:25Z</dcterms:created>
  <dcterms:modified xsi:type="dcterms:W3CDTF">2023-01-15T22:56:48Z</dcterms:modified>
  <cp:category/>
  <cp:contentStatus/>
</cp:coreProperties>
</file>