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43B27DF2-68F0-A041-B454-CA93613E81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G27" i="24"/>
  <c r="F27" i="24"/>
  <c r="E16" i="24"/>
  <c r="I16" i="24"/>
  <c r="J16" i="24"/>
  <c r="D16" i="24"/>
  <c r="C16" i="24"/>
  <c r="A16" i="24"/>
  <c r="A17" i="24"/>
  <c r="E14" i="24"/>
  <c r="I14" i="24"/>
  <c r="J14" i="24"/>
  <c r="D14" i="24"/>
  <c r="C14" i="24"/>
  <c r="A14" i="24"/>
  <c r="B10" i="24"/>
  <c r="B36" i="24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/>
  <c r="A16" i="22"/>
  <c r="C16" i="22"/>
  <c r="D16" i="22"/>
  <c r="E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6" i="22"/>
  <c r="I16" i="22"/>
  <c r="I15" i="22"/>
  <c r="N28" i="10"/>
  <c r="M28" i="10"/>
  <c r="K28" i="10"/>
  <c r="G28" i="10"/>
  <c r="F28" i="10"/>
  <c r="E28" i="10"/>
  <c r="L16" i="10"/>
  <c r="I16" i="10"/>
  <c r="L15" i="10"/>
  <c r="I15" i="10"/>
  <c r="L14" i="10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H14" i="24"/>
  <c r="H16" i="24"/>
  <c r="E27" i="24"/>
  <c r="L14" i="23"/>
  <c r="L15" i="23"/>
  <c r="L16" i="23"/>
  <c r="E28" i="23"/>
  <c r="L14" i="22"/>
  <c r="E28" i="22"/>
  <c r="I28" i="10"/>
  <c r="L28" i="10"/>
  <c r="I28" i="25"/>
  <c r="J28" i="25"/>
  <c r="L28" i="25"/>
  <c r="H28" i="25"/>
  <c r="I27" i="24"/>
  <c r="J27" i="24"/>
  <c r="L27" i="24"/>
  <c r="H27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<sst xmlns="http://schemas.openxmlformats.org/spreadsheetml/2006/main" count="201" uniqueCount="48">
  <si>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</si>
  <si>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</si>
  <si>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</si>
  <si>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</si>
  <si>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</si>
  <si>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</si>
  <si>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</si>
  <si>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</si>
  <si>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</si>
  <si>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</si>
  <si>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</si>
  <si>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</si>
  <si>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</si>
  <si>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</si>
  <si>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</si>
  <si>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</si>
  <si>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</si>
  <si>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</si>
  <si>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</si>
  <si>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</si>
  <si>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</si>
  <si>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</si>
  <si>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</si>
  <si>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</si>
  <si>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</si>
  <si>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</si>
  <si>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</si>
  <si>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</si>
  <si>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</si>
  <si>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</si>
  <si>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</si>
  <si>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2022-ENERO 2023</t>
  </si>
  <si>
    <t>ING. ANGEL RODRIGUEZ RUIZ</t>
  </si>
  <si>
    <t>TECNOLOGIA DE LOS MATERIALES</t>
  </si>
  <si>
    <t>IEME</t>
  </si>
  <si>
    <t>ELECTRONICA DIGITAL</t>
  </si>
  <si>
    <t>JEFE DE CARRERA</t>
  </si>
  <si>
    <t>PROFESOR</t>
  </si>
  <si>
    <t>302A</t>
  </si>
  <si>
    <t>302B</t>
  </si>
  <si>
    <t>402U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</si>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</sst>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64" zoomScaleNormal="64" zoomScaleSheetLayoutView="100" workbookViewId="0">
      <selection activeCell="Q19" sqref="Q19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8.47265625" style="1" customWidth="1"/>
    <col min="4" max="4" width="21.7890625" style="1" customWidth="1"/>
    <col min="5" max="5" width="9.4140625" style="1" customWidth="1"/>
    <col min="6" max="9" width="7.53125" style="1" customWidth="1"/>
    <col min="10" max="10" width="17.62109375" style="1" customWidth="1"/>
    <col min="11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15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15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8" t="s">
        <v>33</v>
      </c>
      <c r="B14" s="21" t="s">
        <v>21</v>
      </c>
      <c r="C14" s="21" t="s">
        <v>38</v>
      </c>
      <c r="D14" s="9" t="s">
        <v>34</v>
      </c>
      <c r="E14" s="9"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0.71</v>
      </c>
    </row>
    <row r="15" spans="1:14" s="11" customFormat="1" x14ac:dyDescent="0.15">
      <c r="A15" s="8" t="s">
        <v>33</v>
      </c>
      <c r="B15" s="21" t="s">
        <v>21</v>
      </c>
      <c r="C15" s="21" t="s">
        <v>39</v>
      </c>
      <c r="D15" s="9" t="s">
        <v>34</v>
      </c>
      <c r="E15" s="9">
        <v>20</v>
      </c>
      <c r="F15" s="9">
        <v>20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84</v>
      </c>
      <c r="N15" s="15">
        <v>0.57999999999999996</v>
      </c>
    </row>
    <row r="16" spans="1:14" s="11" customFormat="1" x14ac:dyDescent="0.15">
      <c r="A16" s="8" t="s">
        <v>35</v>
      </c>
      <c r="B16" s="21" t="s">
        <v>21</v>
      </c>
      <c r="C16" s="21" t="s">
        <v>40</v>
      </c>
      <c r="D16" s="9" t="s">
        <v>34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0.65</v>
      </c>
    </row>
    <row r="17" spans="1:14" s="11" customFormat="1" x14ac:dyDescent="0.15">
      <c r="A17" s="8"/>
      <c r="B17" s="21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8"/>
      <c r="B18" s="21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63</v>
      </c>
      <c r="G28" s="17">
        <f>SUM(G14:G27)</f>
        <v>0</v>
      </c>
      <c r="H28" s="18"/>
      <c r="I28" s="17">
        <f t="shared" si="1"/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83.666666666666671</v>
      </c>
      <c r="N28" s="19">
        <f>AVERAGE(N14:N27)</f>
        <v>0.64666666666666661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">
        <v>42</v>
      </c>
      <c r="C37" s="23"/>
      <c r="D37" s="23"/>
      <c r="E37" s="13"/>
      <c r="F37" s="13"/>
      <c r="G37" s="24" t="s">
        <v>43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D38" sqref="D3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15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TECNOLOGIA DE LOS MATERIALES</v>
      </c>
      <c r="B14" s="9" t="s">
        <v>44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15">
      <c r="A15" s="9" t="str">
        <f>'1'!A15</f>
        <v>TECNOLOGIA DE LOS MATERIALES</v>
      </c>
      <c r="B15" s="9" t="s">
        <v>44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84</v>
      </c>
      <c r="N15" s="15">
        <v>0.39</v>
      </c>
    </row>
    <row r="16" spans="1:14" s="11" customFormat="1" x14ac:dyDescent="0.15">
      <c r="A16" s="9" t="str">
        <f>'1'!A16</f>
        <v>ELECTRONICA DIGITAL</v>
      </c>
      <c r="B16" s="9" t="s">
        <v>44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0.32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56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0.35666666666666669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15">
      <c r="B34" s="42"/>
      <c r="C34" s="42"/>
      <c r="D34" s="42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15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TECNOLOGIA DE LOS MATERIALES</v>
      </c>
      <c r="B14" s="9" t="s">
        <v>45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x14ac:dyDescent="0.15">
      <c r="A15" s="9" t="str">
        <f>'1'!A15</f>
        <v>TECNOLOGIA DE LOS MATERIALES</v>
      </c>
      <c r="B15" s="9" t="s">
        <v>45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15">
      <c r="A16" s="9" t="str">
        <f>'1'!A16</f>
        <v>ELECTRONICA DIGITAL</v>
      </c>
      <c r="B16" s="9" t="s">
        <v>45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</v>
      </c>
      <c r="N16" s="15">
        <v>0.13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15">
      <c r="B34" s="42"/>
      <c r="C34" s="42"/>
      <c r="D34" s="42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F28" zoomScale="85" zoomScaleNormal="85" zoomScaleSheetLayoutView="100" workbookViewId="0">
      <selection activeCell="N18" sqref="N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15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TECNOLOGIA DE LOS MATERIALES</v>
      </c>
      <c r="B14" s="9" t="s">
        <v>46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>
        <f t="shared" ref="H14:H1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86</v>
      </c>
      <c r="N14" s="15">
        <v>0.1</v>
      </c>
    </row>
    <row r="15" spans="1:14" s="11" customFormat="1" x14ac:dyDescent="0.15">
      <c r="A15" s="9" t="s">
        <v>33</v>
      </c>
      <c r="B15" s="9" t="s">
        <v>47</v>
      </c>
      <c r="C15" s="9" t="s">
        <v>38</v>
      </c>
      <c r="D15" s="9" t="s">
        <v>34</v>
      </c>
      <c r="E15" s="9">
        <v>33</v>
      </c>
      <c r="F15" s="9">
        <v>33</v>
      </c>
      <c r="G15" s="9"/>
      <c r="H15" s="10">
        <v>0</v>
      </c>
      <c r="I15" s="9">
        <v>33</v>
      </c>
      <c r="J15" s="10">
        <v>1</v>
      </c>
      <c r="K15" s="9"/>
      <c r="L15" s="10">
        <v>0</v>
      </c>
      <c r="M15" s="9">
        <v>87</v>
      </c>
      <c r="N15" s="15">
        <v>0.04</v>
      </c>
    </row>
    <row r="16" spans="1:14" s="11" customFormat="1" x14ac:dyDescent="0.15">
      <c r="A16" s="9" t="str">
        <f>'1'!A16</f>
        <v>ELECTRONICA DIGITAL</v>
      </c>
      <c r="B16" s="9" t="s">
        <v>46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0.76</v>
      </c>
    </row>
    <row r="17" spans="1:14" s="11" customFormat="1" x14ac:dyDescent="0.15">
      <c r="A17" s="9" t="str">
        <f>'1'!A15</f>
        <v>TECNOLOGIA DE LOS MATERIALES</v>
      </c>
      <c r="B17" s="9" t="s">
        <v>46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>
        <v>0</v>
      </c>
      <c r="I17" s="9">
        <v>20</v>
      </c>
      <c r="J17" s="10">
        <v>1</v>
      </c>
      <c r="K17" s="9"/>
      <c r="L17" s="10">
        <v>0</v>
      </c>
      <c r="M17" s="9">
        <v>89</v>
      </c>
      <c r="N17" s="15">
        <v>0.44</v>
      </c>
    </row>
    <row r="18" spans="1:14" s="11" customFormat="1" x14ac:dyDescent="0.15">
      <c r="A18" s="9" t="s">
        <v>33</v>
      </c>
      <c r="B18" s="9" t="s">
        <v>47</v>
      </c>
      <c r="C18" s="9" t="s">
        <v>39</v>
      </c>
      <c r="D18" s="9" t="s">
        <v>34</v>
      </c>
      <c r="E18" s="9">
        <v>20</v>
      </c>
      <c r="F18" s="9">
        <v>20</v>
      </c>
      <c r="G18" s="9"/>
      <c r="H18" s="10">
        <v>0</v>
      </c>
      <c r="I18" s="9">
        <v>20</v>
      </c>
      <c r="J18" s="10">
        <v>1</v>
      </c>
      <c r="K18" s="9"/>
      <c r="L18" s="10">
        <v>0</v>
      </c>
      <c r="M18" s="9">
        <v>90</v>
      </c>
      <c r="N18" s="15">
        <v>0.63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119</v>
      </c>
      <c r="G27" s="17">
        <f>SUM(G14:G26)</f>
        <v>0</v>
      </c>
      <c r="H27" s="18">
        <f>SUM(F27:G27)/E27</f>
        <v>1</v>
      </c>
      <c r="I27" s="17">
        <f t="shared" si="1"/>
        <v>0</v>
      </c>
      <c r="J27" s="18">
        <f t="shared" si="2"/>
        <v>0</v>
      </c>
      <c r="K27" s="17"/>
      <c r="L27" s="18">
        <f t="shared" si="3"/>
        <v>0</v>
      </c>
      <c r="M27" s="17"/>
      <c r="N27" s="19"/>
    </row>
    <row r="29" spans="1:14" ht="120" customHeight="1" x14ac:dyDescent="0.1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15">
      <c r="A31" s="12"/>
    </row>
    <row r="32" spans="1:14" x14ac:dyDescent="0.15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15">
      <c r="B33" s="42"/>
      <c r="C33" s="42"/>
      <c r="D33" s="42"/>
      <c r="G33" s="30"/>
      <c r="H33" s="30"/>
      <c r="I33" s="30"/>
      <c r="J33" s="30"/>
    </row>
    <row r="34" spans="1:10" hidden="1" x14ac:dyDescent="0.1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15"/>
    <row r="36" spans="1:10" ht="45" customHeight="1" x14ac:dyDescent="0.15">
      <c r="B36" s="23" t="str">
        <f>B10</f>
        <v>ING. ANGEL RODRIGUEZ RUIZ</v>
      </c>
      <c r="C36" s="23"/>
      <c r="D36" s="23"/>
      <c r="E36" s="13"/>
      <c r="F36" s="13"/>
      <c r="G36" s="23" t="s">
        <v>43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15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15">
      <c r="B34" s="42"/>
      <c r="C34" s="42"/>
      <c r="D34" s="42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2023-01-13T13:04:47Z</dcterms:modified>
  <cp:category/>
  <cp:contentStatus/>
</cp:coreProperties>
</file>