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4 LISTA\"/>
    </mc:Choice>
  </mc:AlternateContent>
  <bookViews>
    <workbookView xWindow="-120" yWindow="-120" windowWidth="20730" windowHeight="1116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25" l="1"/>
  <c r="E18" i="25"/>
  <c r="E19" i="25"/>
  <c r="E20" i="25"/>
  <c r="E21" i="25"/>
  <c r="E22" i="25"/>
  <c r="E23" i="25"/>
  <c r="E24" i="25"/>
  <c r="E25" i="25"/>
  <c r="E26" i="25"/>
  <c r="E27" i="25"/>
  <c r="D27" i="25"/>
  <c r="D26" i="25"/>
  <c r="D25" i="25"/>
  <c r="D24" i="25"/>
  <c r="D23" i="25"/>
  <c r="D22" i="25"/>
  <c r="D21" i="25"/>
  <c r="D20" i="25"/>
  <c r="D19" i="25"/>
  <c r="D18" i="25"/>
  <c r="D17" i="25"/>
  <c r="C17" i="25"/>
  <c r="C18" i="25"/>
  <c r="C19" i="25"/>
  <c r="C20" i="25"/>
  <c r="C21" i="25"/>
  <c r="C22" i="25"/>
  <c r="C23" i="25"/>
  <c r="C24" i="25"/>
  <c r="C25" i="25"/>
  <c r="C26" i="25"/>
  <c r="C27" i="25"/>
  <c r="N28" i="25" l="1"/>
  <c r="M28" i="25"/>
  <c r="K28" i="25"/>
  <c r="G28" i="25"/>
  <c r="F28" i="25"/>
  <c r="I27" i="25"/>
  <c r="A27" i="25"/>
  <c r="I26" i="25"/>
  <c r="A26" i="25"/>
  <c r="I25" i="25"/>
  <c r="A25" i="25"/>
  <c r="I24" i="25"/>
  <c r="A24" i="25"/>
  <c r="I23" i="25"/>
  <c r="A23" i="25"/>
  <c r="I22" i="25"/>
  <c r="A22" i="25"/>
  <c r="I21" i="25"/>
  <c r="A21" i="25"/>
  <c r="I20" i="25"/>
  <c r="A20" i="25"/>
  <c r="I19" i="25"/>
  <c r="A19" i="25"/>
  <c r="I18" i="25"/>
  <c r="A18" i="25"/>
  <c r="I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F27" i="24"/>
  <c r="E16" i="24"/>
  <c r="I16" i="24" s="1"/>
  <c r="D16" i="24"/>
  <c r="C16" i="24"/>
  <c r="A16" i="24"/>
  <c r="A17" i="24"/>
  <c r="E14" i="24"/>
  <c r="I14" i="24" s="1"/>
  <c r="D14" i="24"/>
  <c r="C14" i="24"/>
  <c r="A14" i="24"/>
  <c r="B10" i="24"/>
  <c r="B36" i="24" s="1"/>
  <c r="L8" i="24"/>
  <c r="H8" i="24"/>
  <c r="E8" i="24"/>
  <c r="N28" i="23"/>
  <c r="M28" i="23"/>
  <c r="K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L16" i="22"/>
  <c r="I16" i="22"/>
  <c r="I15" i="22"/>
  <c r="N28" i="10"/>
  <c r="M28" i="10"/>
  <c r="K28" i="10"/>
  <c r="G28" i="10"/>
  <c r="F28" i="10"/>
  <c r="E28" i="10"/>
  <c r="L16" i="10"/>
  <c r="I16" i="10"/>
  <c r="L15" i="10"/>
  <c r="I15" i="10"/>
  <c r="L14" i="10"/>
  <c r="I14" i="22" l="1"/>
  <c r="L14" i="25"/>
  <c r="L15" i="25"/>
  <c r="L16" i="25"/>
  <c r="H14" i="25"/>
  <c r="H15" i="25"/>
  <c r="H16" i="25"/>
  <c r="E28" i="25"/>
  <c r="L14" i="24"/>
  <c r="L16" i="24"/>
  <c r="E27" i="24"/>
  <c r="L14" i="23"/>
  <c r="L15" i="23"/>
  <c r="L16" i="23"/>
  <c r="E28" i="23"/>
  <c r="L14" i="22"/>
  <c r="E28" i="22"/>
  <c r="I28" i="10"/>
  <c r="L28" i="10"/>
  <c r="I28" i="25" l="1"/>
  <c r="L28" i="25"/>
  <c r="H28" i="25"/>
  <c r="L27" i="24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<sst xmlns="http://schemas.openxmlformats.org/spreadsheetml/2006/main" count="204" uniqueCount="49">
  <si>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</si>
  <si>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</si>
  <si>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</si>
  <si>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</si>
  <si>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</si>
  <si>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</si>
  <si>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</si>
  <si>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</si>
  <si>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</si>
  <si>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</si>
  <si>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</si>
  <si>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</si>
  <si>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</si>
  <si>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</si>
  <si>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</si>
  <si>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</si>
  <si>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</si>
  <si>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</si>
  <si>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</si>
  <si>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</si>
  <si>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</si>
  <si>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</si>
  <si>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</si>
  <si>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</si>
  <si>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</si>
  <si>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</si>
  <si>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</si>
  <si>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</si>
  <si>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</si>
  <si>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</si>
  <si>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</si>
  <si>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SEPTIEMBRE 2022-ENERO 2023</t>
  </si>
  <si>
    <t>ING. ANGEL RODRIGUEZ RUIZ</t>
  </si>
  <si>
    <t>TECNOLOGIA DE LOS MATERIALES</t>
  </si>
  <si>
    <t>IEME</t>
  </si>
  <si>
    <t>ELECTRONICA DIGITAL</t>
  </si>
  <si>
    <t>JEFE DE CARRERA</t>
  </si>
  <si>
    <t>PROFESOR</t>
  </si>
  <si>
    <t>302A</t>
  </si>
  <si>
    <t>302B</t>
  </si>
  <si>
    <t>402U</t>
  </si>
  <si>
    <t>ELECTROMECANICA</t>
  </si>
  <si>
    <r>
      <rPr>
        <sz val="10"/>
        <color theme="1"/>
        <rFont val="Arial"/>
        <family val="2"/>
      </rPr>
      <t>ING.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ANGEL RODRIGUEZ RUIZ</t>
    </r>
  </si>
  <si>
    <t>M.I.I ESTEBAN DOMINGUEZ FISCAL</t>
  </si>
  <si>
    <t>II</t>
  </si>
  <si>
    <t>III</t>
  </si>
  <si>
    <t>IV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</si>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</sst>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64" zoomScaleNormal="64" zoomScaleSheetLayoutView="100" workbookViewId="0">
      <selection activeCell="Q19" sqref="Q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42578125" style="1" customWidth="1"/>
    <col min="4" max="4" width="21.85546875" style="1" customWidth="1"/>
    <col min="5" max="5" width="9.42578125" style="1" customWidth="1"/>
    <col min="6" max="9" width="7.5703125" style="1" customWidth="1"/>
    <col min="10" max="10" width="17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41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3</v>
      </c>
      <c r="G8" s="4" t="s">
        <v>6</v>
      </c>
      <c r="H8" s="5">
        <v>2</v>
      </c>
      <c r="I8" s="36" t="s">
        <v>7</v>
      </c>
      <c r="J8" s="36"/>
      <c r="K8" s="36"/>
      <c r="L8" s="30" t="s">
        <v>31</v>
      </c>
      <c r="M8" s="30"/>
      <c r="N8" s="30"/>
    </row>
    <row r="10" spans="1:14" x14ac:dyDescent="0.2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33</v>
      </c>
      <c r="B14" s="21" t="s">
        <v>21</v>
      </c>
      <c r="C14" s="21" t="s">
        <v>38</v>
      </c>
      <c r="D14" s="9" t="s">
        <v>34</v>
      </c>
      <c r="E14" s="9">
        <v>33</v>
      </c>
      <c r="F14" s="9">
        <v>30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82</v>
      </c>
      <c r="N14" s="15">
        <v>0.71</v>
      </c>
    </row>
    <row r="15" spans="1:14" s="11" customFormat="1" x14ac:dyDescent="0.2">
      <c r="A15" s="8" t="s">
        <v>33</v>
      </c>
      <c r="B15" s="21" t="s">
        <v>21</v>
      </c>
      <c r="C15" s="21" t="s">
        <v>39</v>
      </c>
      <c r="D15" s="9" t="s">
        <v>34</v>
      </c>
      <c r="E15" s="9">
        <v>20</v>
      </c>
      <c r="F15" s="9">
        <v>20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9">
        <v>84</v>
      </c>
      <c r="N15" s="15">
        <v>0.57999999999999996</v>
      </c>
    </row>
    <row r="16" spans="1:14" s="11" customFormat="1" x14ac:dyDescent="0.2">
      <c r="A16" s="8" t="s">
        <v>35</v>
      </c>
      <c r="B16" s="21" t="s">
        <v>21</v>
      </c>
      <c r="C16" s="21" t="s">
        <v>40</v>
      </c>
      <c r="D16" s="9" t="s">
        <v>34</v>
      </c>
      <c r="E16" s="9">
        <v>13</v>
      </c>
      <c r="F16" s="9">
        <v>13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85</v>
      </c>
      <c r="N16" s="15">
        <v>0.65</v>
      </c>
    </row>
    <row r="17" spans="1:14" s="11" customFormat="1" x14ac:dyDescent="0.2">
      <c r="A17" s="8"/>
      <c r="B17" s="21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21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63</v>
      </c>
      <c r="G28" s="17">
        <f>SUM(G14:G27)</f>
        <v>0</v>
      </c>
      <c r="H28" s="18"/>
      <c r="I28" s="17">
        <f t="shared" si="1"/>
        <v>3</v>
      </c>
      <c r="J28" s="18"/>
      <c r="K28" s="17">
        <f>SUM(K14:K27)</f>
        <v>0</v>
      </c>
      <c r="L28" s="18">
        <f t="shared" si="0"/>
        <v>0</v>
      </c>
      <c r="M28" s="17">
        <f>AVERAGE(M14:M27)</f>
        <v>83.666666666666671</v>
      </c>
      <c r="N28" s="19">
        <f>AVERAGE(N14:N27)</f>
        <v>0.64666666666666661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37</v>
      </c>
      <c r="C33" s="27"/>
      <c r="D33" s="27"/>
      <c r="G33" s="28" t="s">
        <v>36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">
        <v>42</v>
      </c>
      <c r="C37" s="23"/>
      <c r="D37" s="23"/>
      <c r="E37" s="13"/>
      <c r="F37" s="13"/>
      <c r="G37" s="24" t="s">
        <v>43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D38" sqref="D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41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2022-ENERO 2023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TECNOLOGIA DE LOS MATERIALES</v>
      </c>
      <c r="B14" s="9" t="s">
        <v>44</v>
      </c>
      <c r="C14" s="9" t="str">
        <f>'1'!C14</f>
        <v>302A</v>
      </c>
      <c r="D14" s="9" t="str">
        <f>'1'!D14</f>
        <v>IEME</v>
      </c>
      <c r="E14" s="9">
        <f>'1'!E14</f>
        <v>33</v>
      </c>
      <c r="F14" s="9">
        <v>30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0.36</v>
      </c>
    </row>
    <row r="15" spans="1:14" s="11" customFormat="1" x14ac:dyDescent="0.2">
      <c r="A15" s="9" t="str">
        <f>'1'!A15</f>
        <v>TECNOLOGIA DE LOS MATERIALES</v>
      </c>
      <c r="B15" s="9" t="s">
        <v>44</v>
      </c>
      <c r="C15" s="9" t="str">
        <f>'1'!C15</f>
        <v>302B</v>
      </c>
      <c r="D15" s="9" t="str">
        <f>'1'!D15</f>
        <v>IEME</v>
      </c>
      <c r="E15" s="9">
        <f>'1'!E15</f>
        <v>20</v>
      </c>
      <c r="F15" s="9">
        <v>13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84</v>
      </c>
      <c r="N15" s="15">
        <v>0.39</v>
      </c>
    </row>
    <row r="16" spans="1:14" s="11" customFormat="1" x14ac:dyDescent="0.2">
      <c r="A16" s="9" t="str">
        <f>'1'!A16</f>
        <v>ELECTRONICA DIGITAL</v>
      </c>
      <c r="B16" s="9" t="s">
        <v>44</v>
      </c>
      <c r="C16" s="9" t="str">
        <f>'1'!C16</f>
        <v>402U</v>
      </c>
      <c r="D16" s="9" t="str">
        <f>'1'!D16</f>
        <v>IEME</v>
      </c>
      <c r="E16" s="9">
        <f>'1'!E16</f>
        <v>13</v>
      </c>
      <c r="F16" s="9">
        <v>13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84</v>
      </c>
      <c r="N16" s="15">
        <v>0.32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56</v>
      </c>
      <c r="G28" s="17"/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84.666666666666671</v>
      </c>
      <c r="N28" s="19">
        <f>AVERAGE(N14:N27)</f>
        <v>0.35666666666666669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37</v>
      </c>
      <c r="C33" s="27"/>
      <c r="D33" s="27"/>
      <c r="G33" s="28" t="s">
        <v>36</v>
      </c>
      <c r="H33" s="28"/>
      <c r="I33" s="28"/>
      <c r="J33" s="28"/>
    </row>
    <row r="34" spans="1:10" ht="62.25" customHeight="1" x14ac:dyDescent="0.2">
      <c r="B34" s="42"/>
      <c r="C34" s="42"/>
      <c r="D34" s="42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ANGEL RODRIGUEZ RUIZ</v>
      </c>
      <c r="C37" s="23"/>
      <c r="D37" s="23"/>
      <c r="E37" s="13"/>
      <c r="F37" s="13"/>
      <c r="G37" s="23" t="s">
        <v>43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41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2022-ENERO 2023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TECNOLOGIA DE LOS MATERIALES</v>
      </c>
      <c r="B14" s="9" t="s">
        <v>45</v>
      </c>
      <c r="C14" s="9" t="str">
        <f>'1'!C14</f>
        <v>302A</v>
      </c>
      <c r="D14" s="9" t="str">
        <f>'1'!D14</f>
        <v>IEME</v>
      </c>
      <c r="E14" s="9">
        <f>'1'!E14</f>
        <v>33</v>
      </c>
      <c r="F14" s="9">
        <v>33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85</v>
      </c>
      <c r="N14" s="15">
        <v>0.61</v>
      </c>
    </row>
    <row r="15" spans="1:14" s="11" customFormat="1" x14ac:dyDescent="0.2">
      <c r="A15" s="9" t="str">
        <f>'1'!A15</f>
        <v>TECNOLOGIA DE LOS MATERIALES</v>
      </c>
      <c r="B15" s="9" t="s">
        <v>45</v>
      </c>
      <c r="C15" s="9" t="str">
        <f>'1'!C15</f>
        <v>302B</v>
      </c>
      <c r="D15" s="9" t="str">
        <f>'1'!D15</f>
        <v>IEME</v>
      </c>
      <c r="E15" s="9">
        <f>'1'!E15</f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86</v>
      </c>
      <c r="N15" s="15">
        <v>0.17</v>
      </c>
    </row>
    <row r="16" spans="1:14" s="11" customFormat="1" x14ac:dyDescent="0.2">
      <c r="A16" s="9" t="str">
        <f>'1'!A16</f>
        <v>ELECTRONICA DIGITAL</v>
      </c>
      <c r="B16" s="9" t="s">
        <v>45</v>
      </c>
      <c r="C16" s="9" t="str">
        <f>'1'!C16</f>
        <v>402U</v>
      </c>
      <c r="D16" s="9" t="str">
        <f>'1'!D16</f>
        <v>IEME</v>
      </c>
      <c r="E16" s="9">
        <f>'1'!E16</f>
        <v>13</v>
      </c>
      <c r="F16" s="9">
        <v>13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86</v>
      </c>
      <c r="N16" s="15">
        <v>0.13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v>66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85.666666666666671</v>
      </c>
      <c r="N28" s="19">
        <f>AVERAGE(N14:N27)</f>
        <v>0.30333333333333334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42"/>
      <c r="C34" s="42"/>
      <c r="D34" s="42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ANGEL RODRIGUEZ RUIZ</v>
      </c>
      <c r="C37" s="23"/>
      <c r="D37" s="23"/>
      <c r="E37" s="13"/>
      <c r="F37" s="13"/>
      <c r="G37" s="23" t="s">
        <v>43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4" zoomScale="85" zoomScaleNormal="85" zoomScaleSheetLayoutView="100" workbookViewId="0">
      <selection activeCell="A29" sqref="A29:N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41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2022-ENERO 2023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TECNOLOGIA DE LOS MATERIALES</v>
      </c>
      <c r="B14" s="9" t="s">
        <v>46</v>
      </c>
      <c r="C14" s="9" t="str">
        <f>'1'!C14</f>
        <v>302A</v>
      </c>
      <c r="D14" s="9" t="str">
        <f>'1'!D14</f>
        <v>IEME</v>
      </c>
      <c r="E14" s="9">
        <f>'1'!E14</f>
        <v>33</v>
      </c>
      <c r="F14" s="9">
        <v>33</v>
      </c>
      <c r="G14" s="9"/>
      <c r="H14" s="10"/>
      <c r="I14" s="9">
        <f t="shared" ref="I14:I16" si="0">(E14-SUM(F14:G14))-K14</f>
        <v>0</v>
      </c>
      <c r="J14" s="10"/>
      <c r="K14" s="9">
        <v>0</v>
      </c>
      <c r="L14" s="10">
        <f t="shared" ref="L14:L27" si="1">K14/E14</f>
        <v>0</v>
      </c>
      <c r="M14" s="9">
        <v>86</v>
      </c>
      <c r="N14" s="15">
        <v>0.1</v>
      </c>
    </row>
    <row r="15" spans="1:14" s="11" customFormat="1" x14ac:dyDescent="0.2">
      <c r="A15" s="9" t="s">
        <v>33</v>
      </c>
      <c r="B15" s="9" t="s">
        <v>47</v>
      </c>
      <c r="C15" s="9" t="s">
        <v>38</v>
      </c>
      <c r="D15" s="9" t="s">
        <v>34</v>
      </c>
      <c r="E15" s="9">
        <v>33</v>
      </c>
      <c r="F15" s="9">
        <v>33</v>
      </c>
      <c r="G15" s="9"/>
      <c r="H15" s="10"/>
      <c r="I15" s="9">
        <v>33</v>
      </c>
      <c r="J15" s="10"/>
      <c r="K15" s="9">
        <v>0</v>
      </c>
      <c r="L15" s="10">
        <v>0</v>
      </c>
      <c r="M15" s="9">
        <v>87</v>
      </c>
      <c r="N15" s="15">
        <v>0.04</v>
      </c>
    </row>
    <row r="16" spans="1:14" s="11" customFormat="1" x14ac:dyDescent="0.2">
      <c r="A16" s="9" t="str">
        <f>'1'!A16</f>
        <v>ELECTRONICA DIGITAL</v>
      </c>
      <c r="B16" s="9" t="s">
        <v>46</v>
      </c>
      <c r="C16" s="9" t="str">
        <f>'1'!C16</f>
        <v>402U</v>
      </c>
      <c r="D16" s="9" t="str">
        <f>'1'!D16</f>
        <v>IEME</v>
      </c>
      <c r="E16" s="9">
        <f>'1'!E16</f>
        <v>13</v>
      </c>
      <c r="F16" s="9">
        <v>13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0.76</v>
      </c>
    </row>
    <row r="17" spans="1:14" s="11" customFormat="1" x14ac:dyDescent="0.2">
      <c r="A17" s="9" t="str">
        <f>'1'!A15</f>
        <v>TECNOLOGIA DE LOS MATERIALES</v>
      </c>
      <c r="B17" s="9" t="s">
        <v>46</v>
      </c>
      <c r="C17" s="9" t="s">
        <v>39</v>
      </c>
      <c r="D17" s="9" t="s">
        <v>34</v>
      </c>
      <c r="E17" s="9">
        <v>20</v>
      </c>
      <c r="F17" s="9">
        <v>20</v>
      </c>
      <c r="G17" s="9"/>
      <c r="H17" s="10"/>
      <c r="I17" s="9">
        <v>20</v>
      </c>
      <c r="J17" s="10"/>
      <c r="K17" s="9">
        <v>0</v>
      </c>
      <c r="L17" s="10">
        <v>0</v>
      </c>
      <c r="M17" s="9">
        <v>89</v>
      </c>
      <c r="N17" s="15">
        <v>0.44</v>
      </c>
    </row>
    <row r="18" spans="1:14" s="11" customFormat="1" x14ac:dyDescent="0.2">
      <c r="A18" s="9" t="s">
        <v>33</v>
      </c>
      <c r="B18" s="9" t="s">
        <v>47</v>
      </c>
      <c r="C18" s="9" t="s">
        <v>39</v>
      </c>
      <c r="D18" s="9" t="s">
        <v>34</v>
      </c>
      <c r="E18" s="9">
        <v>20</v>
      </c>
      <c r="F18" s="9">
        <v>20</v>
      </c>
      <c r="G18" s="9"/>
      <c r="H18" s="10"/>
      <c r="I18" s="9">
        <v>20</v>
      </c>
      <c r="J18" s="10"/>
      <c r="K18" s="9">
        <v>0</v>
      </c>
      <c r="L18" s="10">
        <v>0</v>
      </c>
      <c r="M18" s="9">
        <v>90</v>
      </c>
      <c r="N18" s="15">
        <v>0.63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119</v>
      </c>
      <c r="F27" s="17">
        <f>SUM(F14:F26)</f>
        <v>119</v>
      </c>
      <c r="G27" s="17"/>
      <c r="H27" s="18"/>
      <c r="I27" s="17">
        <v>73</v>
      </c>
      <c r="J27" s="18"/>
      <c r="K27" s="17">
        <v>0</v>
      </c>
      <c r="L27" s="18">
        <f t="shared" si="1"/>
        <v>0</v>
      </c>
      <c r="M27" s="17">
        <v>88.4</v>
      </c>
      <c r="N27" s="19">
        <v>0.39400000000000002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">
      <c r="B33" s="42"/>
      <c r="C33" s="42"/>
      <c r="D33" s="42"/>
      <c r="G33" s="30"/>
      <c r="H33" s="30"/>
      <c r="I33" s="30"/>
      <c r="J33" s="30"/>
    </row>
    <row r="34" spans="1:10" hidden="1" x14ac:dyDescent="0.2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"/>
    <row r="36" spans="1:10" ht="45" customHeight="1" x14ac:dyDescent="0.2">
      <c r="B36" s="23" t="str">
        <f>B10</f>
        <v>ING. ANGEL RODRIGUEZ RUIZ</v>
      </c>
      <c r="C36" s="23"/>
      <c r="D36" s="23"/>
      <c r="E36" s="13"/>
      <c r="F36" s="13"/>
      <c r="G36" s="23" t="s">
        <v>43</v>
      </c>
      <c r="H36" s="23"/>
      <c r="I36" s="23"/>
      <c r="J36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B16" sqref="B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41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2022-ENERO 2023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TECNOLOGIA DE LOS MATERIALES</v>
      </c>
      <c r="B14" s="9" t="s">
        <v>48</v>
      </c>
      <c r="C14" s="9" t="str">
        <f>'1'!C14</f>
        <v>302A</v>
      </c>
      <c r="D14" s="9" t="str">
        <f>'1'!D14</f>
        <v>IEME</v>
      </c>
      <c r="E14" s="9">
        <f>'1'!E14</f>
        <v>33</v>
      </c>
      <c r="F14" s="9">
        <v>33</v>
      </c>
      <c r="G14" s="9">
        <v>0</v>
      </c>
      <c r="H14" s="10">
        <f t="shared" ref="H14:H16" si="0">F14/E14</f>
        <v>1</v>
      </c>
      <c r="I14" s="9">
        <f t="shared" ref="I14:I28" si="1">(E14-SUM(F14:G14))-K14</f>
        <v>0</v>
      </c>
      <c r="J14" s="10">
        <f t="shared" ref="J14:J16" si="2">I14/E14</f>
        <v>0</v>
      </c>
      <c r="K14" s="9">
        <v>0</v>
      </c>
      <c r="L14" s="10">
        <f t="shared" ref="L14:L28" si="3">K14/E14</f>
        <v>0</v>
      </c>
      <c r="M14" s="9">
        <v>85</v>
      </c>
      <c r="N14" s="15">
        <v>0.56000000000000005</v>
      </c>
    </row>
    <row r="15" spans="1:14" s="11" customFormat="1" x14ac:dyDescent="0.2">
      <c r="A15" s="9" t="str">
        <f>'1'!A15</f>
        <v>TECNOLOGIA DE LOS MATERIALES</v>
      </c>
      <c r="B15" s="9" t="s">
        <v>48</v>
      </c>
      <c r="C15" s="9" t="str">
        <f>'1'!C15</f>
        <v>302B</v>
      </c>
      <c r="D15" s="9" t="str">
        <f>'1'!D15</f>
        <v>IEME</v>
      </c>
      <c r="E15" s="9">
        <f>'1'!E15</f>
        <v>20</v>
      </c>
      <c r="F15" s="9">
        <v>20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86</v>
      </c>
      <c r="N15" s="15">
        <v>0.21</v>
      </c>
    </row>
    <row r="16" spans="1:14" s="11" customFormat="1" x14ac:dyDescent="0.2">
      <c r="A16" s="9" t="str">
        <f>'1'!A16</f>
        <v>ELECTRONICA DIGITAL</v>
      </c>
      <c r="B16" s="9" t="s">
        <v>48</v>
      </c>
      <c r="C16" s="9" t="str">
        <f>'1'!C16</f>
        <v>402U</v>
      </c>
      <c r="D16" s="9" t="str">
        <f>'1'!D16</f>
        <v>IEME</v>
      </c>
      <c r="E16" s="9">
        <f>'1'!E16</f>
        <v>13</v>
      </c>
      <c r="F16" s="9">
        <v>13</v>
      </c>
      <c r="G16" s="9">
        <v>0</v>
      </c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86</v>
      </c>
      <c r="N16" s="15">
        <v>0.86</v>
      </c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>
        <f t="shared" si="1"/>
        <v>0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1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1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66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v>0</v>
      </c>
      <c r="K28" s="17">
        <f>SUM(K14:K27)</f>
        <v>0</v>
      </c>
      <c r="L28" s="18">
        <f t="shared" si="3"/>
        <v>0</v>
      </c>
      <c r="M28" s="17">
        <f>AVERAGE(M14:M27)</f>
        <v>85.666666666666671</v>
      </c>
      <c r="N28" s="19">
        <f>AVERAGE(N14:N27)</f>
        <v>0.54333333333333333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42"/>
      <c r="C34" s="42"/>
      <c r="D34" s="42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ANGEL RODRIGUEZ RUIZ</v>
      </c>
      <c r="C37" s="23"/>
      <c r="D37" s="23"/>
      <c r="E37" s="13"/>
      <c r="F37" s="13"/>
      <c r="G37" s="23" t="s">
        <v>43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Laboratorio</cp:lastModifiedBy>
  <cp:revision/>
  <cp:lastPrinted>2022-10-06T09:40:52Z</cp:lastPrinted>
  <dcterms:created xsi:type="dcterms:W3CDTF">2021-11-22T14:45:25Z</dcterms:created>
  <dcterms:modified xsi:type="dcterms:W3CDTF">2023-01-16T06:31:35Z</dcterms:modified>
  <cp:category/>
  <cp:contentStatus/>
</cp:coreProperties>
</file>