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LEJANDRO\Documents\REPORTE PARCIAL SEP22ENE23INDUSTRIAL\ESCOLARIZADO\"/>
    </mc:Choice>
  </mc:AlternateContent>
  <bookViews>
    <workbookView xWindow="0" yWindow="0" windowWidth="19200" windowHeight="7550" activeTab="4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7" i="25" l="1"/>
  <c r="H14" i="25" l="1"/>
  <c r="N28" i="25" l="1"/>
  <c r="M28" i="25"/>
  <c r="K28" i="25"/>
  <c r="G28" i="25"/>
  <c r="F28" i="25"/>
  <c r="E27" i="25"/>
  <c r="D27" i="25"/>
  <c r="C27" i="25"/>
  <c r="A27" i="25"/>
  <c r="E26" i="25"/>
  <c r="D26" i="25"/>
  <c r="C26" i="25"/>
  <c r="A26" i="25"/>
  <c r="E25" i="25"/>
  <c r="D25" i="25"/>
  <c r="C25" i="25"/>
  <c r="A25" i="25"/>
  <c r="E24" i="25"/>
  <c r="D24" i="25"/>
  <c r="C24" i="25"/>
  <c r="A24" i="25"/>
  <c r="E23" i="25"/>
  <c r="D23" i="25"/>
  <c r="C23" i="25"/>
  <c r="A23" i="25"/>
  <c r="E22" i="25"/>
  <c r="D22" i="25"/>
  <c r="C22" i="25"/>
  <c r="A22" i="25"/>
  <c r="E21" i="25"/>
  <c r="D21" i="25"/>
  <c r="C21" i="25"/>
  <c r="A21" i="25"/>
  <c r="E20" i="25"/>
  <c r="D20" i="25"/>
  <c r="C20" i="25"/>
  <c r="A20" i="25"/>
  <c r="E19" i="25"/>
  <c r="D19" i="25"/>
  <c r="C19" i="25"/>
  <c r="A19" i="25"/>
  <c r="E18" i="25"/>
  <c r="D18" i="25"/>
  <c r="C18" i="25"/>
  <c r="A18" i="25"/>
  <c r="E17" i="25"/>
  <c r="D17" i="25"/>
  <c r="C17" i="25"/>
  <c r="A17" i="25"/>
  <c r="D16" i="25"/>
  <c r="C16" i="25"/>
  <c r="A16" i="25"/>
  <c r="E15" i="25"/>
  <c r="D15" i="25"/>
  <c r="C15" i="25"/>
  <c r="A15" i="25"/>
  <c r="I14" i="25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D18" i="24"/>
  <c r="C18" i="24"/>
  <c r="A18" i="24"/>
  <c r="E17" i="24"/>
  <c r="I17" i="24" s="1"/>
  <c r="D17" i="24"/>
  <c r="C17" i="24"/>
  <c r="A17" i="24"/>
  <c r="I16" i="24"/>
  <c r="D16" i="24"/>
  <c r="C16" i="24"/>
  <c r="A16" i="24"/>
  <c r="E15" i="24"/>
  <c r="I15" i="24" s="1"/>
  <c r="D15" i="24"/>
  <c r="C15" i="24"/>
  <c r="A15" i="24"/>
  <c r="E14" i="24"/>
  <c r="I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I21" i="23"/>
  <c r="I20" i="23"/>
  <c r="I19" i="23"/>
  <c r="I18" i="23"/>
  <c r="D18" i="23"/>
  <c r="I17" i="23"/>
  <c r="D17" i="23"/>
  <c r="I16" i="23"/>
  <c r="D16" i="23"/>
  <c r="C16" i="23"/>
  <c r="A16" i="23"/>
  <c r="I15" i="23"/>
  <c r="D15" i="23"/>
  <c r="A15" i="23"/>
  <c r="E14" i="23"/>
  <c r="I14" i="23" s="1"/>
  <c r="D14" i="23"/>
  <c r="C14" i="23"/>
  <c r="A14" i="23"/>
  <c r="B10" i="23"/>
  <c r="B37" i="23" s="1"/>
  <c r="L8" i="23"/>
  <c r="H8" i="23"/>
  <c r="E8" i="23"/>
  <c r="A15" i="22"/>
  <c r="C15" i="22"/>
  <c r="D15" i="22"/>
  <c r="E15" i="22"/>
  <c r="L15" i="22" s="1"/>
  <c r="A16" i="22"/>
  <c r="C16" i="22"/>
  <c r="D16" i="22"/>
  <c r="E16" i="22"/>
  <c r="L16" i="22" s="1"/>
  <c r="A17" i="22"/>
  <c r="C17" i="22"/>
  <c r="D17" i="22"/>
  <c r="E17" i="22"/>
  <c r="A18" i="22"/>
  <c r="C18" i="22"/>
  <c r="D18" i="22"/>
  <c r="E18" i="22"/>
  <c r="L18" i="22" s="1"/>
  <c r="C14" i="22"/>
  <c r="D14" i="22"/>
  <c r="E14" i="22"/>
  <c r="A14" i="22"/>
  <c r="B10" i="22"/>
  <c r="B37" i="22" s="1"/>
  <c r="L8" i="22"/>
  <c r="H8" i="22"/>
  <c r="E8" i="22"/>
  <c r="N28" i="22"/>
  <c r="M28" i="22"/>
  <c r="K28" i="22"/>
  <c r="G28" i="22"/>
  <c r="F28" i="22"/>
  <c r="L17" i="22"/>
  <c r="I16" i="22"/>
  <c r="B37" i="10"/>
  <c r="N28" i="10"/>
  <c r="M28" i="10"/>
  <c r="K28" i="10"/>
  <c r="F28" i="10"/>
  <c r="E28" i="10"/>
  <c r="L18" i="10"/>
  <c r="I18" i="10"/>
  <c r="L17" i="10"/>
  <c r="I17" i="10"/>
  <c r="L16" i="10"/>
  <c r="I16" i="10"/>
  <c r="L15" i="10"/>
  <c r="I15" i="10"/>
  <c r="L14" i="10"/>
  <c r="I14" i="10"/>
  <c r="I17" i="22" l="1"/>
  <c r="I15" i="22"/>
  <c r="I14" i="22"/>
  <c r="I27" i="25"/>
  <c r="J27" i="25" s="1"/>
  <c r="H27" i="25"/>
  <c r="I15" i="25"/>
  <c r="J15" i="25" s="1"/>
  <c r="H15" i="25"/>
  <c r="I16" i="25"/>
  <c r="J16" i="25" s="1"/>
  <c r="H16" i="25"/>
  <c r="I17" i="25"/>
  <c r="J17" i="25" s="1"/>
  <c r="I18" i="25"/>
  <c r="J18" i="25" s="1"/>
  <c r="H18" i="25"/>
  <c r="I19" i="25"/>
  <c r="J19" i="25" s="1"/>
  <c r="H19" i="25"/>
  <c r="I20" i="25"/>
  <c r="J20" i="25" s="1"/>
  <c r="H20" i="25"/>
  <c r="I21" i="25"/>
  <c r="J21" i="25" s="1"/>
  <c r="H21" i="25"/>
  <c r="I22" i="25"/>
  <c r="J22" i="25" s="1"/>
  <c r="H22" i="25"/>
  <c r="I23" i="25"/>
  <c r="J23" i="25" s="1"/>
  <c r="H23" i="25"/>
  <c r="I24" i="25"/>
  <c r="J24" i="25" s="1"/>
  <c r="H24" i="25"/>
  <c r="I25" i="25"/>
  <c r="J25" i="25" s="1"/>
  <c r="H25" i="25"/>
  <c r="I26" i="25"/>
  <c r="J26" i="25" s="1"/>
  <c r="H26" i="25"/>
  <c r="L14" i="25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E28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22" i="23"/>
  <c r="H23" i="23"/>
  <c r="H24" i="23"/>
  <c r="H25" i="23"/>
  <c r="H26" i="23"/>
  <c r="H27" i="23"/>
  <c r="E28" i="23"/>
  <c r="I18" i="22"/>
  <c r="L14" i="22"/>
  <c r="E28" i="22"/>
  <c r="L28" i="10"/>
  <c r="I28" i="25" l="1"/>
  <c r="J28" i="25" s="1"/>
  <c r="L28" i="25"/>
  <c r="H28" i="25"/>
  <c r="I28" i="24"/>
  <c r="L28" i="24"/>
  <c r="I28" i="23"/>
  <c r="L28" i="23"/>
  <c r="I28" i="22"/>
  <c r="L28" i="22"/>
</calcChain>
</file>

<file path=xl/comments1.xml><?xml version="1.0" encoding="utf-8"?>
<comments xmlns="http://schemas.openxmlformats.org/spreadsheetml/2006/main">
  <authors>
    <author>Operador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<sst xmlns="http://schemas.openxmlformats.org/spreadsheetml/2006/main" count="221" uniqueCount="52">
  <si>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</si>
  <si>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</si>
  <si>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</si>
  <si>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</si>
  <si>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</si>
  <si>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</si>
  <si>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</si>
  <si>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</si>
  <si>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</si>
  <si>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</si>
  <si>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</si>
  <si>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</si>
  <si>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</si>
  <si>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</si>
  <si>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</si>
  <si>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</si>
  <si>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</si>
  <si>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</si>
  <si>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</si>
  <si>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</si>
  <si>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</si>
  <si>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</si>
  <si>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</si>
  <si>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</si>
  <si>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</si>
  <si>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</si>
  <si>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</si>
  <si>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</si>
  <si>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</si>
  <si>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</si>
  <si>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</si>
  <si>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SEP22-ENE23</t>
  </si>
  <si>
    <t>DESARROLLO SUSTENTABLE</t>
  </si>
  <si>
    <t>TALLER DE HERRAMIENTAS INTELECTUALES</t>
  </si>
  <si>
    <t>TALLER DE INVESTIGACION II</t>
  </si>
  <si>
    <t>501 A</t>
  </si>
  <si>
    <t xml:space="preserve"> I</t>
  </si>
  <si>
    <t>501 B</t>
  </si>
  <si>
    <t>101 B</t>
  </si>
  <si>
    <t>S/E</t>
  </si>
  <si>
    <t>701 A</t>
  </si>
  <si>
    <t>701 B</t>
  </si>
  <si>
    <t>IIND</t>
  </si>
  <si>
    <t>LIC. ALEJANDRO RAMIREZ VAZQUEZ</t>
  </si>
  <si>
    <t>M.E. MARTA GABRIELA LIMON OROZCO</t>
  </si>
  <si>
    <t>II</t>
  </si>
  <si>
    <t>III</t>
  </si>
  <si>
    <t>IV</t>
  </si>
  <si>
    <t>501A</t>
  </si>
  <si>
    <t>701A</t>
  </si>
  <si>
    <t>V</t>
  </si>
  <si>
    <t>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</si>
</sst>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xmlns="" id="{895E8ED8-D8B5-4BE2-A298-2D7AE8F7D8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4D8910C2-CF49-45AD-B241-76D55FE0DF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84C77A61-E2FE-45E8-9669-627B3E08D1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EA9340CE-2F34-4AA1-87C6-6DB7E1E3A7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1DDA1DFB-A50E-4672-BB6E-A616A7CBD3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8" zoomScale="85" zoomScaleNormal="85" zoomScaleSheetLayoutView="100" workbookViewId="0">
      <selection activeCell="G37" sqref="G37:J37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ht="13" x14ac:dyDescent="0.3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3" x14ac:dyDescent="0.3">
      <c r="A8" s="4" t="s">
        <v>3</v>
      </c>
      <c r="B8" s="28" t="s">
        <v>4</v>
      </c>
      <c r="C8" s="28"/>
      <c r="D8" s="14" t="s">
        <v>5</v>
      </c>
      <c r="E8" s="5">
        <v>5</v>
      </c>
      <c r="G8" s="4" t="s">
        <v>6</v>
      </c>
      <c r="H8" s="5">
        <v>3</v>
      </c>
      <c r="I8" s="34" t="s">
        <v>7</v>
      </c>
      <c r="J8" s="34"/>
      <c r="K8" s="34"/>
      <c r="L8" s="28" t="s">
        <v>31</v>
      </c>
      <c r="M8" s="28"/>
      <c r="N8" s="28"/>
    </row>
    <row r="10" spans="1:14" ht="13" x14ac:dyDescent="0.3">
      <c r="A10" s="4" t="s">
        <v>8</v>
      </c>
      <c r="B10" s="28" t="s">
        <v>43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ht="13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5">
      <c r="A14" s="8" t="s">
        <v>32</v>
      </c>
      <c r="B14" s="9" t="s">
        <v>21</v>
      </c>
      <c r="C14" s="9" t="s">
        <v>35</v>
      </c>
      <c r="D14" s="9" t="s">
        <v>42</v>
      </c>
      <c r="E14" s="9">
        <v>26</v>
      </c>
      <c r="F14" s="9">
        <v>26</v>
      </c>
      <c r="G14" s="9"/>
      <c r="H14" s="10"/>
      <c r="I14" s="9">
        <f t="shared" ref="I14:I18" si="0">(E14-SUM(F14:G14))-K14</f>
        <v>0</v>
      </c>
      <c r="J14" s="10"/>
      <c r="K14" s="9">
        <v>0</v>
      </c>
      <c r="L14" s="10">
        <f t="shared" ref="L14:L28" si="1">K14/E14</f>
        <v>0</v>
      </c>
      <c r="M14" s="9">
        <v>87</v>
      </c>
      <c r="N14" s="15">
        <v>0.65</v>
      </c>
    </row>
    <row r="15" spans="1:14" s="11" customFormat="1" x14ac:dyDescent="0.25">
      <c r="A15" s="8" t="s">
        <v>32</v>
      </c>
      <c r="B15" s="9" t="s">
        <v>36</v>
      </c>
      <c r="C15" s="9" t="s">
        <v>37</v>
      </c>
      <c r="D15" s="9" t="s">
        <v>42</v>
      </c>
      <c r="E15" s="9">
        <v>14</v>
      </c>
      <c r="F15" s="9">
        <v>14</v>
      </c>
      <c r="G15" s="9"/>
      <c r="H15" s="10"/>
      <c r="I15" s="9">
        <f t="shared" si="0"/>
        <v>0</v>
      </c>
      <c r="J15" s="10"/>
      <c r="K15" s="9">
        <v>0</v>
      </c>
      <c r="L15" s="10">
        <f t="shared" si="1"/>
        <v>0</v>
      </c>
      <c r="M15" s="9">
        <v>89</v>
      </c>
      <c r="N15" s="15">
        <v>0.71</v>
      </c>
    </row>
    <row r="16" spans="1:14" s="11" customFormat="1" ht="25" x14ac:dyDescent="0.25">
      <c r="A16" s="8" t="s">
        <v>33</v>
      </c>
      <c r="B16" s="9" t="s">
        <v>21</v>
      </c>
      <c r="C16" s="9" t="s">
        <v>38</v>
      </c>
      <c r="D16" s="9" t="s">
        <v>42</v>
      </c>
      <c r="E16" s="9">
        <v>27</v>
      </c>
      <c r="F16" s="9">
        <v>27</v>
      </c>
      <c r="G16" s="9"/>
      <c r="H16" s="10"/>
      <c r="I16" s="9">
        <f t="shared" si="0"/>
        <v>0</v>
      </c>
      <c r="J16" s="10"/>
      <c r="K16" s="9">
        <v>0</v>
      </c>
      <c r="L16" s="10">
        <f t="shared" si="1"/>
        <v>0</v>
      </c>
      <c r="M16" s="9">
        <v>85</v>
      </c>
      <c r="N16" s="15">
        <v>0.25</v>
      </c>
    </row>
    <row r="17" spans="1:14" s="11" customFormat="1" x14ac:dyDescent="0.25">
      <c r="A17" s="8" t="s">
        <v>34</v>
      </c>
      <c r="B17" s="9" t="s">
        <v>39</v>
      </c>
      <c r="C17" s="9" t="s">
        <v>40</v>
      </c>
      <c r="D17" s="9" t="s">
        <v>42</v>
      </c>
      <c r="E17" s="9">
        <v>22</v>
      </c>
      <c r="F17" s="9"/>
      <c r="G17" s="9"/>
      <c r="H17" s="10"/>
      <c r="I17" s="9">
        <f t="shared" si="0"/>
        <v>22</v>
      </c>
      <c r="J17" s="10"/>
      <c r="K17" s="9">
        <v>0</v>
      </c>
      <c r="L17" s="10">
        <f t="shared" si="1"/>
        <v>0</v>
      </c>
      <c r="M17" s="9"/>
      <c r="N17" s="15"/>
    </row>
    <row r="18" spans="1:14" s="11" customFormat="1" x14ac:dyDescent="0.25">
      <c r="A18" s="8" t="s">
        <v>34</v>
      </c>
      <c r="B18" s="9" t="s">
        <v>39</v>
      </c>
      <c r="C18" s="9" t="s">
        <v>41</v>
      </c>
      <c r="D18" s="9" t="s">
        <v>42</v>
      </c>
      <c r="E18" s="9">
        <v>40</v>
      </c>
      <c r="F18" s="9"/>
      <c r="G18" s="9"/>
      <c r="H18" s="10"/>
      <c r="I18" s="9">
        <f t="shared" si="0"/>
        <v>40</v>
      </c>
      <c r="J18" s="10"/>
      <c r="K18" s="9">
        <v>0</v>
      </c>
      <c r="L18" s="10">
        <f t="shared" si="1"/>
        <v>0</v>
      </c>
      <c r="M18" s="9"/>
      <c r="N18" s="15"/>
    </row>
    <row r="19" spans="1:14" s="11" customFormat="1" x14ac:dyDescent="0.25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129</v>
      </c>
      <c r="F28" s="17">
        <f>SUM(F14:F27)</f>
        <v>67</v>
      </c>
      <c r="G28" s="17">
        <v>0</v>
      </c>
      <c r="H28" s="18"/>
      <c r="I28" s="17">
        <v>62</v>
      </c>
      <c r="J28" s="18"/>
      <c r="K28" s="17">
        <f>SUM(K14:K27)</f>
        <v>0</v>
      </c>
      <c r="L28" s="18">
        <f t="shared" si="1"/>
        <v>0</v>
      </c>
      <c r="M28" s="17">
        <f>AVERAGE(M14:M27)</f>
        <v>87</v>
      </c>
      <c r="N28" s="19">
        <f>AVERAGE(N14:N27)</f>
        <v>0.53666666666666663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ht="13" x14ac:dyDescent="0.3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LIC. ALEJANDRO RAMIREZ VAZQUEZ</v>
      </c>
      <c r="C37" s="22"/>
      <c r="D37" s="22"/>
      <c r="E37" s="13"/>
      <c r="F37" s="13"/>
      <c r="G37" s="22" t="s">
        <v>44</v>
      </c>
      <c r="H37" s="22"/>
      <c r="I37" s="22"/>
      <c r="J37" s="22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9" zoomScale="85" zoomScaleNormal="85" zoomScaleSheetLayoutView="100" workbookViewId="0">
      <selection activeCell="G37" sqref="G37:J37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ht="13" x14ac:dyDescent="0.3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28">
        <v>2</v>
      </c>
      <c r="C8" s="28"/>
      <c r="D8" s="14" t="s">
        <v>5</v>
      </c>
      <c r="E8" s="20">
        <f>'1'!E8</f>
        <v>5</v>
      </c>
      <c r="F8"/>
      <c r="G8" s="4" t="s">
        <v>6</v>
      </c>
      <c r="H8" s="20">
        <f>'1'!H8</f>
        <v>3</v>
      </c>
      <c r="I8" s="34" t="s">
        <v>7</v>
      </c>
      <c r="J8" s="34"/>
      <c r="K8" s="34"/>
      <c r="L8" s="28" t="str">
        <f>'1'!L8</f>
        <v>SEP22-ENE23</v>
      </c>
      <c r="M8" s="28"/>
      <c r="N8" s="28"/>
    </row>
    <row r="10" spans="1:14" ht="13" x14ac:dyDescent="0.3">
      <c r="A10" s="4" t="s">
        <v>8</v>
      </c>
      <c r="B10" s="28" t="str">
        <f>'1'!B10</f>
        <v>LIC. ALEJANDRO RAMIREZ VAZQUEZ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ht="13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5">
      <c r="A14" s="9" t="str">
        <f>'1'!A14</f>
        <v>DESARROLLO SUSTENTABLE</v>
      </c>
      <c r="B14" s="9" t="s">
        <v>45</v>
      </c>
      <c r="C14" s="9" t="str">
        <f>'1'!C14</f>
        <v>501 A</v>
      </c>
      <c r="D14" s="9" t="str">
        <f>'1'!D14</f>
        <v>IIND</v>
      </c>
      <c r="E14" s="9">
        <f>'1'!E14</f>
        <v>26</v>
      </c>
      <c r="F14" s="9">
        <v>26</v>
      </c>
      <c r="G14" s="9"/>
      <c r="H14" s="10"/>
      <c r="I14" s="9">
        <f t="shared" ref="I14:I28" si="0">(E14-SUM(F14:G14))-K14</f>
        <v>0</v>
      </c>
      <c r="J14" s="10"/>
      <c r="K14" s="9">
        <v>0</v>
      </c>
      <c r="L14" s="10">
        <f t="shared" ref="L14:L28" si="1">K14/E14</f>
        <v>0</v>
      </c>
      <c r="M14" s="9">
        <v>87</v>
      </c>
      <c r="N14" s="15">
        <v>0.73</v>
      </c>
    </row>
    <row r="15" spans="1:14" s="11" customFormat="1" x14ac:dyDescent="0.25">
      <c r="A15" s="9" t="str">
        <f>'1'!A15</f>
        <v>DESARROLLO SUSTENTABLE</v>
      </c>
      <c r="B15" s="9" t="s">
        <v>45</v>
      </c>
      <c r="C15" s="9" t="str">
        <f>'1'!C15</f>
        <v>501 B</v>
      </c>
      <c r="D15" s="9" t="str">
        <f>'1'!D15</f>
        <v>IIND</v>
      </c>
      <c r="E15" s="9">
        <f>'1'!E15</f>
        <v>14</v>
      </c>
      <c r="F15" s="9">
        <v>14</v>
      </c>
      <c r="G15" s="9"/>
      <c r="H15" s="10"/>
      <c r="I15" s="9">
        <f t="shared" si="0"/>
        <v>0</v>
      </c>
      <c r="J15" s="10"/>
      <c r="K15" s="9">
        <v>0</v>
      </c>
      <c r="L15" s="10">
        <f t="shared" si="1"/>
        <v>0</v>
      </c>
      <c r="M15" s="9">
        <v>88</v>
      </c>
      <c r="N15" s="15">
        <v>0.78</v>
      </c>
    </row>
    <row r="16" spans="1:14" s="11" customFormat="1" ht="25" x14ac:dyDescent="0.25">
      <c r="A16" s="9" t="str">
        <f>'1'!A16</f>
        <v>TALLER DE HERRAMIENTAS INTELECTUALES</v>
      </c>
      <c r="B16" s="9" t="s">
        <v>45</v>
      </c>
      <c r="C16" s="9" t="str">
        <f>'1'!C16</f>
        <v>101 B</v>
      </c>
      <c r="D16" s="9" t="str">
        <f>'1'!D16</f>
        <v>IIND</v>
      </c>
      <c r="E16" s="9">
        <f>'1'!E16</f>
        <v>27</v>
      </c>
      <c r="F16" s="9">
        <v>27</v>
      </c>
      <c r="G16" s="9"/>
      <c r="H16" s="10"/>
      <c r="I16" s="9">
        <f t="shared" si="0"/>
        <v>0</v>
      </c>
      <c r="J16" s="10"/>
      <c r="K16" s="9">
        <v>0</v>
      </c>
      <c r="L16" s="10">
        <f t="shared" si="1"/>
        <v>0</v>
      </c>
      <c r="M16" s="9">
        <v>84</v>
      </c>
      <c r="N16" s="15">
        <v>0.22</v>
      </c>
    </row>
    <row r="17" spans="1:14" s="11" customFormat="1" x14ac:dyDescent="0.25">
      <c r="A17" s="9" t="str">
        <f>'1'!A17</f>
        <v>TALLER DE INVESTIGACION II</v>
      </c>
      <c r="B17" s="9" t="s">
        <v>21</v>
      </c>
      <c r="C17" s="9" t="str">
        <f>'1'!C17</f>
        <v>701 A</v>
      </c>
      <c r="D17" s="9" t="str">
        <f>'1'!D17</f>
        <v>IIND</v>
      </c>
      <c r="E17" s="9">
        <f>'1'!E17</f>
        <v>22</v>
      </c>
      <c r="F17" s="9">
        <v>22</v>
      </c>
      <c r="G17" s="9"/>
      <c r="H17" s="10"/>
      <c r="I17" s="9">
        <f t="shared" si="0"/>
        <v>0</v>
      </c>
      <c r="J17" s="10"/>
      <c r="K17" s="9">
        <v>0</v>
      </c>
      <c r="L17" s="10">
        <f t="shared" si="1"/>
        <v>0</v>
      </c>
      <c r="M17" s="9">
        <v>81</v>
      </c>
      <c r="N17" s="15">
        <v>0.18</v>
      </c>
    </row>
    <row r="18" spans="1:14" s="11" customFormat="1" x14ac:dyDescent="0.25">
      <c r="A18" s="9" t="str">
        <f>'1'!A18</f>
        <v>TALLER DE INVESTIGACION II</v>
      </c>
      <c r="B18" s="9" t="s">
        <v>21</v>
      </c>
      <c r="C18" s="9" t="str">
        <f>'1'!C18</f>
        <v>701 B</v>
      </c>
      <c r="D18" s="9" t="str">
        <f>'1'!D18</f>
        <v>IIND</v>
      </c>
      <c r="E18" s="9">
        <f>'1'!E18</f>
        <v>40</v>
      </c>
      <c r="F18" s="9">
        <v>40</v>
      </c>
      <c r="G18" s="9"/>
      <c r="H18" s="10"/>
      <c r="I18" s="9">
        <f t="shared" si="0"/>
        <v>0</v>
      </c>
      <c r="J18" s="10"/>
      <c r="K18" s="9">
        <v>0</v>
      </c>
      <c r="L18" s="10">
        <f t="shared" si="1"/>
        <v>0</v>
      </c>
      <c r="M18" s="9">
        <v>82</v>
      </c>
      <c r="N18" s="15">
        <v>0.2</v>
      </c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129</v>
      </c>
      <c r="F28" s="17">
        <f>SUM(F14:F27)</f>
        <v>129</v>
      </c>
      <c r="G28" s="17">
        <f>SUM(G14:G27)</f>
        <v>0</v>
      </c>
      <c r="H28" s="18"/>
      <c r="I28" s="17">
        <f t="shared" si="0"/>
        <v>0</v>
      </c>
      <c r="J28" s="18"/>
      <c r="K28" s="17">
        <f>SUM(K14:K27)</f>
        <v>0</v>
      </c>
      <c r="L28" s="18">
        <f t="shared" si="1"/>
        <v>0</v>
      </c>
      <c r="M28" s="17">
        <f>AVERAGE(M14:M27)</f>
        <v>84.4</v>
      </c>
      <c r="N28" s="19">
        <f>AVERAGE(N14:N27)</f>
        <v>0.42199999999999999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ht="13" x14ac:dyDescent="0.3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LIC. ALEJANDRO RAMIREZ VAZQUEZ</v>
      </c>
      <c r="C37" s="22"/>
      <c r="D37" s="22"/>
      <c r="E37" s="13"/>
      <c r="F37" s="13"/>
      <c r="G37" s="22" t="s">
        <v>44</v>
      </c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11" zoomScale="85" zoomScaleNormal="85" zoomScaleSheetLayoutView="100" workbookViewId="0">
      <selection activeCell="G37" sqref="G37:J37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ht="13" x14ac:dyDescent="0.3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28">
        <v>3</v>
      </c>
      <c r="C8" s="28"/>
      <c r="D8" s="14" t="s">
        <v>5</v>
      </c>
      <c r="E8" s="20">
        <f>'1'!E8</f>
        <v>5</v>
      </c>
      <c r="F8"/>
      <c r="G8" s="4" t="s">
        <v>6</v>
      </c>
      <c r="H8" s="20">
        <f>'1'!H8</f>
        <v>3</v>
      </c>
      <c r="I8" s="34" t="s">
        <v>7</v>
      </c>
      <c r="J8" s="34"/>
      <c r="K8" s="34"/>
      <c r="L8" s="28" t="str">
        <f>'1'!L8</f>
        <v>SEP22-ENE23</v>
      </c>
      <c r="M8" s="28"/>
      <c r="N8" s="28"/>
    </row>
    <row r="10" spans="1:14" ht="13" x14ac:dyDescent="0.3">
      <c r="A10" s="4" t="s">
        <v>8</v>
      </c>
      <c r="B10" s="28" t="str">
        <f>'1'!B10</f>
        <v>LIC. ALEJANDRO RAMIREZ VAZQUEZ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ht="13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5">
      <c r="A14" s="9" t="str">
        <f>'1'!A14</f>
        <v>DESARROLLO SUSTENTABLE</v>
      </c>
      <c r="B14" s="9" t="s">
        <v>46</v>
      </c>
      <c r="C14" s="9" t="str">
        <f>'1'!C14</f>
        <v>501 A</v>
      </c>
      <c r="D14" s="9" t="str">
        <f>'1'!D14</f>
        <v>IIND</v>
      </c>
      <c r="E14" s="9">
        <f>'1'!E14</f>
        <v>26</v>
      </c>
      <c r="F14" s="9">
        <v>26</v>
      </c>
      <c r="G14" s="9"/>
      <c r="H14" s="10"/>
      <c r="I14" s="9">
        <f t="shared" ref="I14:I28" si="0">(E14-SUM(F14:G14))-K14</f>
        <v>0</v>
      </c>
      <c r="J14" s="10"/>
      <c r="K14" s="9">
        <v>0</v>
      </c>
      <c r="L14" s="10">
        <f t="shared" ref="L14:L28" si="1">K14/E14</f>
        <v>0</v>
      </c>
      <c r="M14" s="9">
        <v>87</v>
      </c>
      <c r="N14" s="15">
        <v>0.73</v>
      </c>
    </row>
    <row r="15" spans="1:14" s="11" customFormat="1" x14ac:dyDescent="0.25">
      <c r="A15" s="9" t="str">
        <f>'1'!A15</f>
        <v>DESARROLLO SUSTENTABLE</v>
      </c>
      <c r="B15" s="9" t="s">
        <v>47</v>
      </c>
      <c r="C15" s="9" t="s">
        <v>48</v>
      </c>
      <c r="D15" s="9" t="str">
        <f>'1'!D15</f>
        <v>IIND</v>
      </c>
      <c r="E15" s="9">
        <v>26</v>
      </c>
      <c r="F15" s="9">
        <v>26</v>
      </c>
      <c r="G15" s="9"/>
      <c r="H15" s="10"/>
      <c r="I15" s="9">
        <f t="shared" si="0"/>
        <v>0</v>
      </c>
      <c r="J15" s="10"/>
      <c r="K15" s="9">
        <v>0</v>
      </c>
      <c r="L15" s="10">
        <f t="shared" si="1"/>
        <v>0</v>
      </c>
      <c r="M15" s="9">
        <v>87</v>
      </c>
      <c r="N15" s="15">
        <v>0.73</v>
      </c>
    </row>
    <row r="16" spans="1:14" s="11" customFormat="1" ht="25" x14ac:dyDescent="0.25">
      <c r="A16" s="9" t="str">
        <f>'1'!A16</f>
        <v>TALLER DE HERRAMIENTAS INTELECTUALES</v>
      </c>
      <c r="B16" s="9" t="s">
        <v>46</v>
      </c>
      <c r="C16" s="9" t="str">
        <f>'1'!C16</f>
        <v>101 B</v>
      </c>
      <c r="D16" s="9" t="str">
        <f>'1'!D16</f>
        <v>IIND</v>
      </c>
      <c r="E16" s="9">
        <v>29</v>
      </c>
      <c r="F16" s="9">
        <v>27</v>
      </c>
      <c r="G16" s="9"/>
      <c r="H16" s="10"/>
      <c r="I16" s="9">
        <f t="shared" si="0"/>
        <v>2</v>
      </c>
      <c r="J16" s="10"/>
      <c r="K16" s="9">
        <v>0</v>
      </c>
      <c r="L16" s="10">
        <f t="shared" si="1"/>
        <v>0</v>
      </c>
      <c r="M16" s="9">
        <v>84</v>
      </c>
      <c r="N16" s="15">
        <v>0.22</v>
      </c>
    </row>
    <row r="17" spans="1:14" s="11" customFormat="1" ht="25" x14ac:dyDescent="0.25">
      <c r="A17" s="9" t="s">
        <v>33</v>
      </c>
      <c r="B17" s="9" t="s">
        <v>47</v>
      </c>
      <c r="C17" s="9" t="s">
        <v>38</v>
      </c>
      <c r="D17" s="9" t="str">
        <f>'1'!D17</f>
        <v>IIND</v>
      </c>
      <c r="E17" s="9">
        <v>29</v>
      </c>
      <c r="F17" s="9">
        <v>27</v>
      </c>
      <c r="G17" s="9"/>
      <c r="H17" s="10"/>
      <c r="I17" s="9">
        <f t="shared" si="0"/>
        <v>2</v>
      </c>
      <c r="J17" s="10"/>
      <c r="K17" s="9">
        <v>0</v>
      </c>
      <c r="L17" s="10">
        <f t="shared" si="1"/>
        <v>0</v>
      </c>
      <c r="M17" s="9">
        <v>84</v>
      </c>
      <c r="N17" s="15">
        <v>0.22</v>
      </c>
    </row>
    <row r="18" spans="1:14" s="11" customFormat="1" x14ac:dyDescent="0.25">
      <c r="A18" s="9" t="s">
        <v>34</v>
      </c>
      <c r="B18" s="9" t="s">
        <v>45</v>
      </c>
      <c r="C18" s="9" t="s">
        <v>49</v>
      </c>
      <c r="D18" s="9" t="str">
        <f>'1'!D18</f>
        <v>IIND</v>
      </c>
      <c r="E18" s="9">
        <v>22</v>
      </c>
      <c r="F18" s="9">
        <v>22</v>
      </c>
      <c r="G18" s="9"/>
      <c r="H18" s="10"/>
      <c r="I18" s="9">
        <f t="shared" si="0"/>
        <v>0</v>
      </c>
      <c r="J18" s="10"/>
      <c r="K18" s="9">
        <v>0</v>
      </c>
      <c r="L18" s="10">
        <f t="shared" si="1"/>
        <v>0</v>
      </c>
      <c r="M18" s="9">
        <v>81</v>
      </c>
      <c r="N18" s="15">
        <v>0.18</v>
      </c>
    </row>
    <row r="19" spans="1:14" s="11" customFormat="1" x14ac:dyDescent="0.25">
      <c r="A19" s="9" t="s">
        <v>34</v>
      </c>
      <c r="B19" s="9" t="s">
        <v>45</v>
      </c>
      <c r="C19" s="9" t="s">
        <v>41</v>
      </c>
      <c r="D19" s="9" t="s">
        <v>42</v>
      </c>
      <c r="E19" s="9">
        <v>40</v>
      </c>
      <c r="F19" s="9">
        <v>40</v>
      </c>
      <c r="G19" s="9"/>
      <c r="H19" s="10"/>
      <c r="I19" s="9">
        <f t="shared" si="0"/>
        <v>0</v>
      </c>
      <c r="J19" s="10"/>
      <c r="K19" s="9">
        <v>0</v>
      </c>
      <c r="L19" s="10">
        <f t="shared" si="1"/>
        <v>0</v>
      </c>
      <c r="M19" s="9">
        <v>82</v>
      </c>
      <c r="N19" s="15">
        <v>0.2</v>
      </c>
    </row>
    <row r="20" spans="1:14" s="11" customFormat="1" x14ac:dyDescent="0.25">
      <c r="A20" s="9" t="s">
        <v>32</v>
      </c>
      <c r="B20" s="9" t="s">
        <v>46</v>
      </c>
      <c r="C20" s="9" t="s">
        <v>37</v>
      </c>
      <c r="D20" s="9" t="s">
        <v>42</v>
      </c>
      <c r="E20" s="9">
        <v>14</v>
      </c>
      <c r="F20" s="9">
        <v>14</v>
      </c>
      <c r="G20" s="9"/>
      <c r="H20" s="10"/>
      <c r="I20" s="9">
        <f t="shared" si="0"/>
        <v>0</v>
      </c>
      <c r="J20" s="10"/>
      <c r="K20" s="9">
        <v>0</v>
      </c>
      <c r="L20" s="10">
        <f t="shared" si="1"/>
        <v>0</v>
      </c>
      <c r="M20" s="9">
        <v>88</v>
      </c>
      <c r="N20" s="15">
        <v>0.78</v>
      </c>
    </row>
    <row r="21" spans="1:14" s="11" customFormat="1" x14ac:dyDescent="0.25">
      <c r="A21" s="9" t="s">
        <v>32</v>
      </c>
      <c r="B21" s="9" t="s">
        <v>47</v>
      </c>
      <c r="C21" s="9" t="s">
        <v>37</v>
      </c>
      <c r="D21" s="9" t="s">
        <v>42</v>
      </c>
      <c r="E21" s="9">
        <v>14</v>
      </c>
      <c r="F21" s="9">
        <v>14</v>
      </c>
      <c r="G21" s="9"/>
      <c r="H21" s="10"/>
      <c r="I21" s="9">
        <f t="shared" si="0"/>
        <v>0</v>
      </c>
      <c r="J21" s="10"/>
      <c r="K21" s="9">
        <v>0</v>
      </c>
      <c r="L21" s="10">
        <f t="shared" si="1"/>
        <v>0</v>
      </c>
      <c r="M21" s="9">
        <v>88</v>
      </c>
      <c r="N21" s="15">
        <v>0.78</v>
      </c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ref="H22:H27" si="2">F22/E22</f>
        <v>#DIV/0!</v>
      </c>
      <c r="I22" s="9">
        <f t="shared" si="0"/>
        <v>0</v>
      </c>
      <c r="J22" s="10" t="e">
        <f t="shared" ref="J22:J27" si="3">I22/E22</f>
        <v>#DIV/0!</v>
      </c>
      <c r="K22" s="9"/>
      <c r="L22" s="10" t="e">
        <f t="shared" si="1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2"/>
        <v>#DIV/0!</v>
      </c>
      <c r="I23" s="9">
        <f t="shared" si="0"/>
        <v>0</v>
      </c>
      <c r="J23" s="10" t="e">
        <f t="shared" si="3"/>
        <v>#DIV/0!</v>
      </c>
      <c r="K23" s="9"/>
      <c r="L23" s="10" t="e">
        <f t="shared" si="1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2"/>
        <v>#DIV/0!</v>
      </c>
      <c r="I24" s="9">
        <f t="shared" si="0"/>
        <v>0</v>
      </c>
      <c r="J24" s="10" t="e">
        <f t="shared" si="3"/>
        <v>#DIV/0!</v>
      </c>
      <c r="K24" s="9"/>
      <c r="L24" s="10" t="e">
        <f t="shared" si="1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2"/>
        <v>#DIV/0!</v>
      </c>
      <c r="I25" s="9">
        <f t="shared" si="0"/>
        <v>0</v>
      </c>
      <c r="J25" s="10" t="e">
        <f t="shared" si="3"/>
        <v>#DIV/0!</v>
      </c>
      <c r="K25" s="9"/>
      <c r="L25" s="10" t="e">
        <f t="shared" si="1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2"/>
        <v>#DIV/0!</v>
      </c>
      <c r="I26" s="9">
        <f t="shared" si="0"/>
        <v>0</v>
      </c>
      <c r="J26" s="10" t="e">
        <f t="shared" si="3"/>
        <v>#DIV/0!</v>
      </c>
      <c r="K26" s="9"/>
      <c r="L26" s="10" t="e">
        <f t="shared" si="1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2"/>
        <v>#DIV/0!</v>
      </c>
      <c r="I27" s="9">
        <f t="shared" si="0"/>
        <v>0</v>
      </c>
      <c r="J27" s="10" t="e">
        <f t="shared" si="3"/>
        <v>#DIV/0!</v>
      </c>
      <c r="K27" s="9"/>
      <c r="L27" s="10" t="e">
        <f t="shared" si="1"/>
        <v>#DIV/0!</v>
      </c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200</v>
      </c>
      <c r="F28" s="17">
        <f>SUM(F14:F27)</f>
        <v>196</v>
      </c>
      <c r="G28" s="17">
        <f>SUM(G14:G27)</f>
        <v>0</v>
      </c>
      <c r="H28" s="18"/>
      <c r="I28" s="17">
        <f t="shared" si="0"/>
        <v>4</v>
      </c>
      <c r="J28" s="18"/>
      <c r="K28" s="17">
        <f>SUM(K14:K27)</f>
        <v>0</v>
      </c>
      <c r="L28" s="18">
        <f t="shared" si="1"/>
        <v>0</v>
      </c>
      <c r="M28" s="17">
        <f>AVERAGE(M14:M27)</f>
        <v>85.125</v>
      </c>
      <c r="N28" s="19">
        <f>AVERAGE(N14:N27)</f>
        <v>0.48000000000000009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ht="13" x14ac:dyDescent="0.3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LIC. ALEJANDRO RAMIREZ VAZQUEZ</v>
      </c>
      <c r="C37" s="22"/>
      <c r="D37" s="22"/>
      <c r="E37" s="13"/>
      <c r="F37" s="13"/>
      <c r="G37" s="22" t="s">
        <v>44</v>
      </c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19" zoomScale="85" zoomScaleNormal="85" zoomScaleSheetLayoutView="100" workbookViewId="0">
      <selection activeCell="G37" sqref="G37:J37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ht="13" x14ac:dyDescent="0.3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28">
        <v>4</v>
      </c>
      <c r="C8" s="28"/>
      <c r="D8" s="14" t="s">
        <v>5</v>
      </c>
      <c r="E8" s="20">
        <f>'1'!E8</f>
        <v>5</v>
      </c>
      <c r="F8"/>
      <c r="G8" s="4" t="s">
        <v>6</v>
      </c>
      <c r="H8" s="20">
        <f>'1'!H8</f>
        <v>3</v>
      </c>
      <c r="I8" s="34" t="s">
        <v>7</v>
      </c>
      <c r="J8" s="34"/>
      <c r="K8" s="34"/>
      <c r="L8" s="28" t="str">
        <f>'1'!L8</f>
        <v>SEP22-ENE23</v>
      </c>
      <c r="M8" s="28"/>
      <c r="N8" s="28"/>
    </row>
    <row r="10" spans="1:14" ht="13" x14ac:dyDescent="0.3">
      <c r="A10" s="4" t="s">
        <v>8</v>
      </c>
      <c r="B10" s="28" t="str">
        <f>'1'!B10</f>
        <v>LIC. ALEJANDRO RAMIREZ VAZQUEZ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ht="13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5">
      <c r="A14" s="9" t="str">
        <f>'1'!A14</f>
        <v>DESARROLLO SUSTENTABLE</v>
      </c>
      <c r="B14" s="9" t="s">
        <v>50</v>
      </c>
      <c r="C14" s="9" t="str">
        <f>'1'!C14</f>
        <v>501 A</v>
      </c>
      <c r="D14" s="9" t="str">
        <f>'1'!D14</f>
        <v>IIND</v>
      </c>
      <c r="E14" s="9">
        <f>'1'!E14</f>
        <v>26</v>
      </c>
      <c r="F14" s="9">
        <v>26</v>
      </c>
      <c r="G14" s="9"/>
      <c r="H14" s="10"/>
      <c r="I14" s="9">
        <f t="shared" ref="I14:I28" si="0">(E14-SUM(F14:G14))-K14</f>
        <v>0</v>
      </c>
      <c r="J14" s="10"/>
      <c r="K14" s="9">
        <v>0</v>
      </c>
      <c r="L14" s="10">
        <f t="shared" ref="L14:L28" si="1">K14/E14</f>
        <v>0</v>
      </c>
      <c r="M14" s="9">
        <v>79</v>
      </c>
      <c r="N14" s="15">
        <v>0.96</v>
      </c>
    </row>
    <row r="15" spans="1:14" s="11" customFormat="1" x14ac:dyDescent="0.25">
      <c r="A15" s="9" t="str">
        <f>'1'!A15</f>
        <v>DESARROLLO SUSTENTABLE</v>
      </c>
      <c r="B15" s="9" t="s">
        <v>50</v>
      </c>
      <c r="C15" s="9" t="str">
        <f>'1'!C15</f>
        <v>501 B</v>
      </c>
      <c r="D15" s="9" t="str">
        <f>'1'!D15</f>
        <v>IIND</v>
      </c>
      <c r="E15" s="9">
        <f>'1'!E15</f>
        <v>14</v>
      </c>
      <c r="F15" s="9">
        <v>14</v>
      </c>
      <c r="G15" s="9"/>
      <c r="H15" s="10"/>
      <c r="I15" s="9">
        <f t="shared" si="0"/>
        <v>0</v>
      </c>
      <c r="J15" s="10"/>
      <c r="K15" s="9">
        <v>0</v>
      </c>
      <c r="L15" s="10">
        <f t="shared" si="1"/>
        <v>0</v>
      </c>
      <c r="M15" s="9">
        <v>92</v>
      </c>
      <c r="N15" s="15">
        <v>0.5</v>
      </c>
    </row>
    <row r="16" spans="1:14" s="11" customFormat="1" ht="25" x14ac:dyDescent="0.25">
      <c r="A16" s="9" t="str">
        <f>'1'!A16</f>
        <v>TALLER DE HERRAMIENTAS INTELECTUALES</v>
      </c>
      <c r="B16" s="9" t="s">
        <v>50</v>
      </c>
      <c r="C16" s="9" t="str">
        <f>'1'!C16</f>
        <v>101 B</v>
      </c>
      <c r="D16" s="9" t="str">
        <f>'1'!D16</f>
        <v>IIND</v>
      </c>
      <c r="E16" s="9">
        <v>29</v>
      </c>
      <c r="F16" s="9">
        <v>26</v>
      </c>
      <c r="G16" s="9"/>
      <c r="H16" s="10"/>
      <c r="I16" s="9">
        <f t="shared" si="0"/>
        <v>3</v>
      </c>
      <c r="J16" s="10"/>
      <c r="K16" s="9">
        <v>0</v>
      </c>
      <c r="L16" s="10">
        <f t="shared" si="1"/>
        <v>0</v>
      </c>
      <c r="M16" s="9">
        <v>79</v>
      </c>
      <c r="N16" s="15">
        <v>0.79</v>
      </c>
    </row>
    <row r="17" spans="1:14" s="11" customFormat="1" x14ac:dyDescent="0.25">
      <c r="A17" s="9" t="str">
        <f>'1'!A17</f>
        <v>TALLER DE INVESTIGACION II</v>
      </c>
      <c r="B17" s="9" t="s">
        <v>46</v>
      </c>
      <c r="C17" s="9" t="str">
        <f>'1'!C17</f>
        <v>701 A</v>
      </c>
      <c r="D17" s="9" t="str">
        <f>'1'!D17</f>
        <v>IIND</v>
      </c>
      <c r="E17" s="9">
        <f>'1'!E17</f>
        <v>22</v>
      </c>
      <c r="F17" s="9">
        <v>17</v>
      </c>
      <c r="G17" s="9"/>
      <c r="H17" s="10"/>
      <c r="I17" s="9">
        <f t="shared" si="0"/>
        <v>5</v>
      </c>
      <c r="J17" s="10"/>
      <c r="K17" s="9">
        <v>0</v>
      </c>
      <c r="L17" s="10">
        <f t="shared" si="1"/>
        <v>0</v>
      </c>
      <c r="M17" s="9">
        <v>61</v>
      </c>
      <c r="N17" s="15">
        <v>0.77</v>
      </c>
    </row>
    <row r="18" spans="1:14" s="11" customFormat="1" x14ac:dyDescent="0.25">
      <c r="A18" s="9" t="str">
        <f>'1'!A18</f>
        <v>TALLER DE INVESTIGACION II</v>
      </c>
      <c r="B18" s="9" t="s">
        <v>46</v>
      </c>
      <c r="C18" s="9" t="str">
        <f>'1'!C18</f>
        <v>701 B</v>
      </c>
      <c r="D18" s="9" t="str">
        <f>'1'!D18</f>
        <v>IIND</v>
      </c>
      <c r="E18" s="9">
        <f>'1'!E18</f>
        <v>40</v>
      </c>
      <c r="F18" s="9">
        <v>40</v>
      </c>
      <c r="G18" s="9"/>
      <c r="H18" s="10"/>
      <c r="I18" s="9">
        <f t="shared" si="0"/>
        <v>0</v>
      </c>
      <c r="J18" s="10"/>
      <c r="K18" s="9">
        <v>0</v>
      </c>
      <c r="L18" s="10">
        <f t="shared" si="1"/>
        <v>0</v>
      </c>
      <c r="M18" s="9">
        <v>82</v>
      </c>
      <c r="N18" s="15">
        <v>0.3</v>
      </c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ref="H19:H27" si="2">F19/E19</f>
        <v>#DIV/0!</v>
      </c>
      <c r="I19" s="9">
        <f t="shared" si="0"/>
        <v>0</v>
      </c>
      <c r="J19" s="10" t="e">
        <f t="shared" ref="J19:J27" si="3">I19/E19</f>
        <v>#DIV/0!</v>
      </c>
      <c r="K19" s="9"/>
      <c r="L19" s="10" t="e">
        <f t="shared" si="1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2"/>
        <v>#DIV/0!</v>
      </c>
      <c r="I20" s="9">
        <f t="shared" si="0"/>
        <v>0</v>
      </c>
      <c r="J20" s="10" t="e">
        <f t="shared" si="3"/>
        <v>#DIV/0!</v>
      </c>
      <c r="K20" s="9"/>
      <c r="L20" s="10" t="e">
        <f t="shared" si="1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2"/>
        <v>#DIV/0!</v>
      </c>
      <c r="I21" s="9">
        <f t="shared" si="0"/>
        <v>0</v>
      </c>
      <c r="J21" s="10" t="e">
        <f t="shared" si="3"/>
        <v>#DIV/0!</v>
      </c>
      <c r="K21" s="9"/>
      <c r="L21" s="10" t="e">
        <f t="shared" si="1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2"/>
        <v>#DIV/0!</v>
      </c>
      <c r="I22" s="9">
        <f t="shared" si="0"/>
        <v>0</v>
      </c>
      <c r="J22" s="10" t="e">
        <f t="shared" si="3"/>
        <v>#DIV/0!</v>
      </c>
      <c r="K22" s="9"/>
      <c r="L22" s="10" t="e">
        <f t="shared" si="1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2"/>
        <v>#DIV/0!</v>
      </c>
      <c r="I23" s="9">
        <f t="shared" si="0"/>
        <v>0</v>
      </c>
      <c r="J23" s="10" t="e">
        <f t="shared" si="3"/>
        <v>#DIV/0!</v>
      </c>
      <c r="K23" s="9"/>
      <c r="L23" s="10" t="e">
        <f t="shared" si="1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2"/>
        <v>#DIV/0!</v>
      </c>
      <c r="I24" s="9">
        <f t="shared" si="0"/>
        <v>0</v>
      </c>
      <c r="J24" s="10" t="e">
        <f t="shared" si="3"/>
        <v>#DIV/0!</v>
      </c>
      <c r="K24" s="9"/>
      <c r="L24" s="10" t="e">
        <f t="shared" si="1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2"/>
        <v>#DIV/0!</v>
      </c>
      <c r="I25" s="9">
        <f t="shared" si="0"/>
        <v>0</v>
      </c>
      <c r="J25" s="10" t="e">
        <f t="shared" si="3"/>
        <v>#DIV/0!</v>
      </c>
      <c r="K25" s="9"/>
      <c r="L25" s="10" t="e">
        <f t="shared" si="1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2"/>
        <v>#DIV/0!</v>
      </c>
      <c r="I26" s="9">
        <f t="shared" si="0"/>
        <v>0</v>
      </c>
      <c r="J26" s="10" t="e">
        <f t="shared" si="3"/>
        <v>#DIV/0!</v>
      </c>
      <c r="K26" s="9"/>
      <c r="L26" s="10" t="e">
        <f t="shared" si="1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2"/>
        <v>#DIV/0!</v>
      </c>
      <c r="I27" s="9">
        <f t="shared" si="0"/>
        <v>0</v>
      </c>
      <c r="J27" s="10" t="e">
        <f t="shared" si="3"/>
        <v>#DIV/0!</v>
      </c>
      <c r="K27" s="9"/>
      <c r="L27" s="10" t="e">
        <f t="shared" si="1"/>
        <v>#DIV/0!</v>
      </c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131</v>
      </c>
      <c r="F28" s="17">
        <f>SUM(F14:F27)</f>
        <v>123</v>
      </c>
      <c r="G28" s="17">
        <f>SUM(G14:G27)</f>
        <v>0</v>
      </c>
      <c r="H28" s="18"/>
      <c r="I28" s="17">
        <f t="shared" si="0"/>
        <v>8</v>
      </c>
      <c r="J28" s="18"/>
      <c r="K28" s="17">
        <f>SUM(K14:K27)</f>
        <v>0</v>
      </c>
      <c r="L28" s="18">
        <f t="shared" si="1"/>
        <v>0</v>
      </c>
      <c r="M28" s="17">
        <f>AVERAGE(M14:M27)</f>
        <v>78.599999999999994</v>
      </c>
      <c r="N28" s="19">
        <f>AVERAGE(N14:N27)</f>
        <v>0.66399999999999992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ht="13" x14ac:dyDescent="0.3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LIC. ALEJANDRO RAMIREZ VAZQUEZ</v>
      </c>
      <c r="C37" s="22"/>
      <c r="D37" s="22"/>
      <c r="E37" s="13"/>
      <c r="F37" s="13"/>
      <c r="G37" s="22" t="s">
        <v>44</v>
      </c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abSelected="1" topLeftCell="A5" zoomScale="85" zoomScaleNormal="85" zoomScaleSheetLayoutView="100" workbookViewId="0">
      <selection activeCell="A14" sqref="A14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ht="13" x14ac:dyDescent="0.3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28" t="s">
        <v>29</v>
      </c>
      <c r="C8" s="28"/>
      <c r="D8" s="14" t="s">
        <v>5</v>
      </c>
      <c r="E8" s="20">
        <f>'1'!E8</f>
        <v>5</v>
      </c>
      <c r="F8"/>
      <c r="G8" s="4" t="s">
        <v>6</v>
      </c>
      <c r="H8" s="20">
        <f>'1'!H8</f>
        <v>3</v>
      </c>
      <c r="I8" s="34" t="s">
        <v>7</v>
      </c>
      <c r="J8" s="34"/>
      <c r="K8" s="34"/>
      <c r="L8" s="28" t="str">
        <f>'1'!L8</f>
        <v>SEP22-ENE23</v>
      </c>
      <c r="M8" s="28"/>
      <c r="N8" s="28"/>
    </row>
    <row r="10" spans="1:14" ht="13" x14ac:dyDescent="0.3">
      <c r="A10" s="4" t="s">
        <v>8</v>
      </c>
      <c r="B10" s="28" t="str">
        <f>'1'!B10</f>
        <v>LIC. ALEJANDRO RAMIREZ VAZQUEZ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ht="13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5">
      <c r="A14" s="9" t="str">
        <f>'1'!A14</f>
        <v>DESARROLLO SUSTENTABLE</v>
      </c>
      <c r="B14" s="9" t="s">
        <v>51</v>
      </c>
      <c r="C14" s="9" t="str">
        <f>'1'!C14</f>
        <v>501 A</v>
      </c>
      <c r="D14" s="9" t="str">
        <f>'1'!D14</f>
        <v>IIND</v>
      </c>
      <c r="E14" s="9">
        <v>26</v>
      </c>
      <c r="F14" s="9">
        <v>26</v>
      </c>
      <c r="G14" s="9"/>
      <c r="H14" s="10">
        <f>(F14+G14)/E14</f>
        <v>1</v>
      </c>
      <c r="I14" s="9">
        <f t="shared" ref="I14:I28" si="0">(E14-SUM(F14:G14))-K14</f>
        <v>0</v>
      </c>
      <c r="J14" s="10">
        <f t="shared" ref="J14:J28" si="1">I14/E14</f>
        <v>0</v>
      </c>
      <c r="K14" s="9">
        <v>0</v>
      </c>
      <c r="L14" s="10">
        <f t="shared" ref="L14:L28" si="2">K14/E14</f>
        <v>0</v>
      </c>
      <c r="M14" s="9">
        <v>88</v>
      </c>
      <c r="N14" s="15">
        <v>0.8</v>
      </c>
    </row>
    <row r="15" spans="1:14" s="11" customFormat="1" x14ac:dyDescent="0.25">
      <c r="A15" s="9" t="str">
        <f>'1'!A15</f>
        <v>DESARROLLO SUSTENTABLE</v>
      </c>
      <c r="B15" s="9" t="s">
        <v>51</v>
      </c>
      <c r="C15" s="9" t="str">
        <f>'1'!C15</f>
        <v>501 B</v>
      </c>
      <c r="D15" s="9" t="str">
        <f>'1'!D15</f>
        <v>IIND</v>
      </c>
      <c r="E15" s="9">
        <f>'1'!E15</f>
        <v>14</v>
      </c>
      <c r="F15" s="9">
        <v>14</v>
      </c>
      <c r="G15" s="9"/>
      <c r="H15" s="10">
        <f t="shared" ref="H15:H27" si="3">(F15+G15)/E15</f>
        <v>1</v>
      </c>
      <c r="I15" s="9">
        <f t="shared" si="0"/>
        <v>0</v>
      </c>
      <c r="J15" s="10">
        <f t="shared" si="1"/>
        <v>0</v>
      </c>
      <c r="K15" s="9">
        <v>0</v>
      </c>
      <c r="L15" s="10">
        <f t="shared" si="2"/>
        <v>0</v>
      </c>
      <c r="M15" s="9">
        <v>94</v>
      </c>
      <c r="N15" s="15">
        <v>0.71</v>
      </c>
    </row>
    <row r="16" spans="1:14" s="11" customFormat="1" ht="25" x14ac:dyDescent="0.25">
      <c r="A16" s="9" t="str">
        <f>'1'!A16</f>
        <v>TALLER DE HERRAMIENTAS INTELECTUALES</v>
      </c>
      <c r="B16" s="9" t="s">
        <v>51</v>
      </c>
      <c r="C16" s="9" t="str">
        <f>'1'!C16</f>
        <v>101 B</v>
      </c>
      <c r="D16" s="9" t="str">
        <f>'1'!D16</f>
        <v>IIND</v>
      </c>
      <c r="E16" s="9">
        <v>29</v>
      </c>
      <c r="F16" s="9">
        <v>26</v>
      </c>
      <c r="G16" s="9"/>
      <c r="H16" s="10">
        <f t="shared" si="3"/>
        <v>0.89655172413793105</v>
      </c>
      <c r="I16" s="9">
        <f t="shared" si="0"/>
        <v>0</v>
      </c>
      <c r="J16" s="10">
        <f t="shared" si="1"/>
        <v>0</v>
      </c>
      <c r="K16" s="9">
        <v>3</v>
      </c>
      <c r="L16" s="10">
        <f t="shared" si="2"/>
        <v>0.10344827586206896</v>
      </c>
      <c r="M16" s="9">
        <v>77</v>
      </c>
      <c r="N16" s="15">
        <v>0.86</v>
      </c>
    </row>
    <row r="17" spans="1:14" s="11" customFormat="1" x14ac:dyDescent="0.25">
      <c r="A17" s="9" t="str">
        <f>'1'!A17</f>
        <v>TALLER DE INVESTIGACION II</v>
      </c>
      <c r="B17" s="9" t="s">
        <v>51</v>
      </c>
      <c r="C17" s="9" t="str">
        <f>'1'!C17</f>
        <v>701 A</v>
      </c>
      <c r="D17" s="9" t="str">
        <f>'1'!D17</f>
        <v>IIND</v>
      </c>
      <c r="E17" s="9">
        <f>'1'!E17</f>
        <v>22</v>
      </c>
      <c r="F17" s="9">
        <v>19</v>
      </c>
      <c r="G17" s="9">
        <v>2</v>
      </c>
      <c r="H17" s="10">
        <f t="shared" si="3"/>
        <v>0.95454545454545459</v>
      </c>
      <c r="I17" s="9">
        <f t="shared" si="0"/>
        <v>0</v>
      </c>
      <c r="J17" s="10">
        <f t="shared" si="1"/>
        <v>0</v>
      </c>
      <c r="K17" s="9">
        <v>1</v>
      </c>
      <c r="L17" s="10">
        <f t="shared" si="2"/>
        <v>4.5454545454545456E-2</v>
      </c>
      <c r="M17" s="9">
        <v>69</v>
      </c>
      <c r="N17" s="15">
        <v>0.86</v>
      </c>
    </row>
    <row r="18" spans="1:14" s="11" customFormat="1" x14ac:dyDescent="0.25">
      <c r="A18" s="9" t="str">
        <f>'1'!A18</f>
        <v>TALLER DE INVESTIGACION II</v>
      </c>
      <c r="B18" s="9" t="s">
        <v>51</v>
      </c>
      <c r="C18" s="9" t="str">
        <f>'1'!C18</f>
        <v>701 B</v>
      </c>
      <c r="D18" s="9" t="str">
        <f>'1'!D18</f>
        <v>IIND</v>
      </c>
      <c r="E18" s="9">
        <f>'1'!E18</f>
        <v>40</v>
      </c>
      <c r="F18" s="9">
        <v>40</v>
      </c>
      <c r="G18" s="9"/>
      <c r="H18" s="10">
        <f t="shared" si="3"/>
        <v>1</v>
      </c>
      <c r="I18" s="9">
        <f t="shared" si="0"/>
        <v>0</v>
      </c>
      <c r="J18" s="10">
        <f t="shared" si="1"/>
        <v>0</v>
      </c>
      <c r="K18" s="9">
        <v>0</v>
      </c>
      <c r="L18" s="10">
        <f t="shared" si="2"/>
        <v>0</v>
      </c>
      <c r="M18" s="9">
        <v>82</v>
      </c>
      <c r="N18" s="15">
        <v>0.32</v>
      </c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3"/>
        <v>#DIV/0!</v>
      </c>
      <c r="I19" s="9">
        <f t="shared" si="0"/>
        <v>0</v>
      </c>
      <c r="J19" s="10" t="e">
        <f t="shared" si="1"/>
        <v>#DIV/0!</v>
      </c>
      <c r="K19" s="9"/>
      <c r="L19" s="10" t="e">
        <f t="shared" si="2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3"/>
        <v>#DIV/0!</v>
      </c>
      <c r="I20" s="9">
        <f t="shared" si="0"/>
        <v>0</v>
      </c>
      <c r="J20" s="10" t="e">
        <f t="shared" si="1"/>
        <v>#DIV/0!</v>
      </c>
      <c r="K20" s="9"/>
      <c r="L20" s="10" t="e">
        <f t="shared" si="2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3"/>
        <v>#DIV/0!</v>
      </c>
      <c r="I21" s="9">
        <f t="shared" si="0"/>
        <v>0</v>
      </c>
      <c r="J21" s="10" t="e">
        <f t="shared" si="1"/>
        <v>#DIV/0!</v>
      </c>
      <c r="K21" s="9"/>
      <c r="L21" s="10" t="e">
        <f t="shared" si="2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3"/>
        <v>#DIV/0!</v>
      </c>
      <c r="I22" s="9">
        <f t="shared" si="0"/>
        <v>0</v>
      </c>
      <c r="J22" s="10" t="e">
        <f t="shared" si="1"/>
        <v>#DIV/0!</v>
      </c>
      <c r="K22" s="9"/>
      <c r="L22" s="10" t="e">
        <f t="shared" si="2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3"/>
        <v>#DIV/0!</v>
      </c>
      <c r="I23" s="9">
        <f t="shared" si="0"/>
        <v>0</v>
      </c>
      <c r="J23" s="10" t="e">
        <f t="shared" si="1"/>
        <v>#DIV/0!</v>
      </c>
      <c r="K23" s="9"/>
      <c r="L23" s="10" t="e">
        <f t="shared" si="2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3"/>
        <v>#DIV/0!</v>
      </c>
      <c r="I24" s="9">
        <f t="shared" si="0"/>
        <v>0</v>
      </c>
      <c r="J24" s="10" t="e">
        <f t="shared" si="1"/>
        <v>#DIV/0!</v>
      </c>
      <c r="K24" s="9"/>
      <c r="L24" s="10" t="e">
        <f t="shared" si="2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3"/>
        <v>#DIV/0!</v>
      </c>
      <c r="I25" s="9">
        <f t="shared" si="0"/>
        <v>0</v>
      </c>
      <c r="J25" s="10" t="e">
        <f t="shared" si="1"/>
        <v>#DIV/0!</v>
      </c>
      <c r="K25" s="9"/>
      <c r="L25" s="10" t="e">
        <f t="shared" si="2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3"/>
        <v>#DIV/0!</v>
      </c>
      <c r="I26" s="9">
        <f t="shared" si="0"/>
        <v>0</v>
      </c>
      <c r="J26" s="10" t="e">
        <f t="shared" si="1"/>
        <v>#DIV/0!</v>
      </c>
      <c r="K26" s="9"/>
      <c r="L26" s="10" t="e">
        <f t="shared" si="2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3"/>
        <v>#DIV/0!</v>
      </c>
      <c r="I27" s="9">
        <f t="shared" si="0"/>
        <v>0</v>
      </c>
      <c r="J27" s="10" t="e">
        <f t="shared" si="1"/>
        <v>#DIV/0!</v>
      </c>
      <c r="K27" s="9"/>
      <c r="L27" s="10" t="e">
        <f t="shared" si="2"/>
        <v>#DIV/0!</v>
      </c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131</v>
      </c>
      <c r="F28" s="17">
        <f>SUM(F14:F27)</f>
        <v>125</v>
      </c>
      <c r="G28" s="17">
        <f>SUM(G14:G27)</f>
        <v>2</v>
      </c>
      <c r="H28" s="18">
        <f>SUM(F28:G28)/E28</f>
        <v>0.96946564885496178</v>
      </c>
      <c r="I28" s="17">
        <f t="shared" si="0"/>
        <v>0</v>
      </c>
      <c r="J28" s="18">
        <f t="shared" si="1"/>
        <v>0</v>
      </c>
      <c r="K28" s="17">
        <f>SUM(K14:K27)</f>
        <v>4</v>
      </c>
      <c r="L28" s="18">
        <f t="shared" si="2"/>
        <v>3.0534351145038167E-2</v>
      </c>
      <c r="M28" s="17">
        <f>AVERAGE(M14:M27)</f>
        <v>82</v>
      </c>
      <c r="N28" s="19">
        <f>AVERAGE(N14:N27)</f>
        <v>0.71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ht="13" x14ac:dyDescent="0.3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LIC. ALEJANDRO RAMIREZ VAZQUEZ</v>
      </c>
      <c r="C37" s="22"/>
      <c r="D37" s="22"/>
      <c r="E37" s="13"/>
      <c r="F37" s="13"/>
      <c r="G37" s="22" t="s">
        <v>44</v>
      </c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ALEJANDRO</cp:lastModifiedBy>
  <cp:revision/>
  <dcterms:created xsi:type="dcterms:W3CDTF">2021-11-22T14:45:25Z</dcterms:created>
  <dcterms:modified xsi:type="dcterms:W3CDTF">2023-01-18T16:47:17Z</dcterms:modified>
  <cp:category/>
  <cp:contentStatus/>
</cp:coreProperties>
</file>