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jrgca\OneDrive\Escritorio\Semestre ago-dic 2022\Reportes\Reporte 1\"/>
    </mc:Choice>
  </mc:AlternateContent>
  <xr:revisionPtr revIDLastSave="0" documentId="13_ncr:1_{D579826B-3E32-4556-A67B-D3FE474199FE}" xr6:coauthVersionLast="47" xr6:coauthVersionMax="47" xr10:uidLastSave="{00000000-0000-0000-0000-000000000000}"/>
  <bookViews>
    <workbookView xWindow="-120" yWindow="-120" windowWidth="2064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22" l="1"/>
  <c r="C16" i="22"/>
  <c r="A16" i="22"/>
  <c r="A15" i="22"/>
  <c r="I16" i="22"/>
  <c r="J16" i="22" s="1"/>
  <c r="H16" i="22"/>
  <c r="L16" i="22"/>
  <c r="D16" i="22"/>
  <c r="G28" i="10"/>
  <c r="I26" i="10"/>
  <c r="I25" i="10"/>
  <c r="I24" i="10"/>
  <c r="I23" i="10"/>
  <c r="I22" i="10"/>
  <c r="I21" i="10"/>
  <c r="I20" i="10"/>
  <c r="I19" i="10"/>
  <c r="H14" i="25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C15" i="22"/>
  <c r="D15" i="22"/>
  <c r="E15" i="22"/>
  <c r="H15" i="22" s="1"/>
  <c r="A17" i="22"/>
  <c r="C17" i="22"/>
  <c r="D17" i="22"/>
  <c r="E17" i="22"/>
  <c r="H17" i="22" s="1"/>
  <c r="A18" i="22"/>
  <c r="C18" i="22"/>
  <c r="D18" i="22"/>
  <c r="E18" i="22"/>
  <c r="I18" i="22" s="1"/>
  <c r="J18" i="22" s="1"/>
  <c r="A19" i="22"/>
  <c r="C19" i="22"/>
  <c r="D19" i="22"/>
  <c r="E19" i="22"/>
  <c r="L19" i="22" s="1"/>
  <c r="I24" i="22"/>
  <c r="C14" i="22"/>
  <c r="D14" i="22"/>
  <c r="E14" i="22"/>
  <c r="H14" i="22" s="1"/>
  <c r="A14" i="22"/>
  <c r="B10" i="22"/>
  <c r="B38" i="22" s="1"/>
  <c r="L8" i="22"/>
  <c r="H8" i="22"/>
  <c r="E8" i="22"/>
  <c r="N29" i="22"/>
  <c r="M29" i="22"/>
  <c r="K29" i="22"/>
  <c r="G29" i="22"/>
  <c r="F29" i="22"/>
  <c r="B37" i="10"/>
  <c r="N28" i="10"/>
  <c r="M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I21" i="22" l="1"/>
  <c r="I26" i="22"/>
  <c r="I20" i="22"/>
  <c r="H18" i="22"/>
  <c r="I22" i="22"/>
  <c r="I25" i="22"/>
  <c r="I28" i="22"/>
  <c r="I17" i="22"/>
  <c r="J17" i="22" s="1"/>
  <c r="L17" i="22"/>
  <c r="L18" i="22"/>
  <c r="I14" i="22"/>
  <c r="J14" i="22" s="1"/>
  <c r="I15" i="22"/>
  <c r="J15" i="22" s="1"/>
  <c r="L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9" i="22"/>
  <c r="I19" i="22"/>
  <c r="J19" i="22" s="1"/>
  <c r="I23" i="22"/>
  <c r="I27" i="22"/>
  <c r="L14" i="22"/>
  <c r="E29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9" i="22"/>
  <c r="J29" i="22" s="1"/>
  <c r="H29" i="22"/>
  <c r="L29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<sst xmlns="http://schemas.openxmlformats.org/spreadsheetml/2006/main" count="188" uniqueCount="47">
  <si>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</si>
  <si>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</si>
  <si>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</si>
  <si>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</si>
  <si>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</si>
  <si>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</si>
  <si>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</si>
  <si>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</si>
  <si>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</si>
  <si>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</si>
  <si>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</si>
  <si>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</si>
  <si>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</si>
  <si>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</si>
  <si>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</si>
  <si>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</si>
  <si>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</si>
  <si>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</si>
  <si>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</si>
  <si>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</si>
  <si>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</si>
  <si>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</si>
  <si>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</si>
  <si>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</si>
  <si>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</si>
  <si>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</si>
  <si>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</si>
  <si>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</si>
  <si>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</si>
  <si>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</si>
  <si>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</si>
  <si>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INFORMÁTICA</t>
  </si>
  <si>
    <t>Sep 2022-Ene 2023</t>
  </si>
  <si>
    <t>JUAN RAFAEL GONZÁLEZ CADENA</t>
  </si>
  <si>
    <t>FUNDAMENTOS DE BASES DE DATOS</t>
  </si>
  <si>
    <t>510-A</t>
  </si>
  <si>
    <t>IINF</t>
  </si>
  <si>
    <t>ESTRUCTURA DE DATOS</t>
  </si>
  <si>
    <t>310-A</t>
  </si>
  <si>
    <t>ESTRAGEGÍAS DE GESTIÓN DE SERVICIOS DE TI</t>
  </si>
  <si>
    <t>TECNOLOGÍAS Y HERRAMIENTAS BIG DATA</t>
  </si>
  <si>
    <t>ESTADÍSTICAS PARA CIENCIA DE DATOS</t>
  </si>
  <si>
    <t>710-A</t>
  </si>
  <si>
    <t>910-A</t>
  </si>
  <si>
    <t>S/E</t>
  </si>
  <si>
    <t>GUADALUPE ZETINA CRUZ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</si>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</sst>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31" zoomScale="110" zoomScaleNormal="11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5</v>
      </c>
      <c r="I8" s="34" t="s">
        <v>7</v>
      </c>
      <c r="J8" s="34"/>
      <c r="K8" s="34"/>
      <c r="L8" s="28" t="s">
        <v>32</v>
      </c>
      <c r="M8" s="28"/>
      <c r="N8" s="28"/>
    </row>
    <row r="10" spans="1:14" x14ac:dyDescent="0.2">
      <c r="A10" s="4" t="s">
        <v>8</v>
      </c>
      <c r="B10" s="28" t="s">
        <v>33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34</v>
      </c>
      <c r="B14" s="9" t="s">
        <v>21</v>
      </c>
      <c r="C14" s="9" t="s">
        <v>35</v>
      </c>
      <c r="D14" s="9" t="s">
        <v>36</v>
      </c>
      <c r="E14" s="9">
        <v>22</v>
      </c>
      <c r="F14" s="9">
        <v>20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78</v>
      </c>
      <c r="N14" s="15">
        <v>0.90900000000000003</v>
      </c>
    </row>
    <row r="15" spans="1:14" s="11" customFormat="1" ht="25.5" x14ac:dyDescent="0.2">
      <c r="A15" s="8" t="s">
        <v>37</v>
      </c>
      <c r="B15" s="9" t="s">
        <v>21</v>
      </c>
      <c r="C15" s="9" t="s">
        <v>38</v>
      </c>
      <c r="D15" s="9" t="s">
        <v>36</v>
      </c>
      <c r="E15" s="9">
        <v>25</v>
      </c>
      <c r="F15" s="9">
        <v>24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90</v>
      </c>
      <c r="N15" s="15">
        <v>0.76</v>
      </c>
    </row>
    <row r="16" spans="1:14" s="11" customFormat="1" ht="25.5" x14ac:dyDescent="0.2">
      <c r="A16" s="8" t="s">
        <v>39</v>
      </c>
      <c r="B16" s="9" t="s">
        <v>44</v>
      </c>
      <c r="C16" s="9" t="s">
        <v>42</v>
      </c>
      <c r="D16" s="9" t="s">
        <v>36</v>
      </c>
      <c r="E16" s="9">
        <v>16</v>
      </c>
      <c r="F16" s="9">
        <v>0</v>
      </c>
      <c r="G16" s="9"/>
      <c r="H16" s="10"/>
      <c r="I16" s="9">
        <f t="shared" si="0"/>
        <v>16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5.5" x14ac:dyDescent="0.2">
      <c r="A17" s="8" t="s">
        <v>41</v>
      </c>
      <c r="B17" s="9" t="s">
        <v>21</v>
      </c>
      <c r="C17" s="9" t="s">
        <v>42</v>
      </c>
      <c r="D17" s="9" t="s">
        <v>36</v>
      </c>
      <c r="E17" s="9">
        <v>15</v>
      </c>
      <c r="F17" s="9">
        <v>15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93</v>
      </c>
      <c r="N17" s="15">
        <v>0.6</v>
      </c>
    </row>
    <row r="18" spans="1:14" s="11" customFormat="1" ht="25.5" x14ac:dyDescent="0.2">
      <c r="A18" s="8" t="s">
        <v>40</v>
      </c>
      <c r="B18" s="9" t="s">
        <v>44</v>
      </c>
      <c r="C18" s="9" t="s">
        <v>43</v>
      </c>
      <c r="D18" s="9" t="s">
        <v>36</v>
      </c>
      <c r="E18" s="9">
        <v>8</v>
      </c>
      <c r="F18" s="9">
        <v>0</v>
      </c>
      <c r="G18" s="9"/>
      <c r="H18" s="10"/>
      <c r="I18" s="9">
        <f t="shared" si="0"/>
        <v>8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59</v>
      </c>
      <c r="G28" s="17">
        <f>SUM(G14:G27)</f>
        <v>0</v>
      </c>
      <c r="H28" s="18"/>
      <c r="I28" s="17">
        <f t="shared" si="0"/>
        <v>27</v>
      </c>
      <c r="J28" s="18"/>
      <c r="K28" s="17"/>
      <c r="L28" s="18">
        <f t="shared" si="1"/>
        <v>0</v>
      </c>
      <c r="M28" s="17">
        <f>AVERAGE(M14:M27)</f>
        <v>87</v>
      </c>
      <c r="N28" s="19">
        <f>AVERAGE(N14:N27)</f>
        <v>0.75633333333333341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JUAN RAFAEL GONZÁLEZ CADENA</v>
      </c>
      <c r="C37" s="22"/>
      <c r="D37" s="22"/>
      <c r="E37" s="13"/>
      <c r="F37" s="13"/>
      <c r="G37" s="22" t="s">
        <v>45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tabSelected="1" zoomScale="85" zoomScaleNormal="85" zoomScaleSheetLayoutView="100" workbookViewId="0">
      <selection activeCell="O35" sqref="O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 2022-Ene 2023</v>
      </c>
      <c r="M8" s="28"/>
      <c r="N8" s="28"/>
    </row>
    <row r="10" spans="1:14" x14ac:dyDescent="0.2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FUNDAMENTOS DE BASES DE DATOS</v>
      </c>
      <c r="B14" s="9" t="s">
        <v>46</v>
      </c>
      <c r="C14" s="9" t="str">
        <f>'1'!C14</f>
        <v>510-A</v>
      </c>
      <c r="D14" s="9" t="str">
        <f>'1'!D14</f>
        <v>IINF</v>
      </c>
      <c r="E14" s="9">
        <f>'1'!E14</f>
        <v>22</v>
      </c>
      <c r="F14" s="9">
        <v>22</v>
      </c>
      <c r="G14" s="9"/>
      <c r="H14" s="10">
        <f t="shared" ref="H14:H28" si="0">F14/E14</f>
        <v>1</v>
      </c>
      <c r="I14" s="9">
        <f t="shared" ref="I14:I29" si="1">(E14-SUM(F14:G14))-K14</f>
        <v>0</v>
      </c>
      <c r="J14" s="10">
        <f t="shared" ref="J14:J29" si="2">I14/E14</f>
        <v>0</v>
      </c>
      <c r="K14" s="9"/>
      <c r="L14" s="10">
        <f t="shared" ref="L14:L29" si="3">K14/E14</f>
        <v>0</v>
      </c>
      <c r="M14" s="9">
        <v>86</v>
      </c>
      <c r="N14" s="15">
        <v>0.55000000000000004</v>
      </c>
    </row>
    <row r="15" spans="1:14" s="11" customFormat="1" ht="25.5" x14ac:dyDescent="0.2">
      <c r="A15" s="9" t="str">
        <f>'1'!A15</f>
        <v>ESTRUCTURA DE DATOS</v>
      </c>
      <c r="B15" s="9" t="s">
        <v>21</v>
      </c>
      <c r="C15" s="9" t="str">
        <f>'1'!C15</f>
        <v>310-A</v>
      </c>
      <c r="D15" s="9" t="str">
        <f>'1'!D15</f>
        <v>IINF</v>
      </c>
      <c r="E15" s="9">
        <f>'1'!E15</f>
        <v>25</v>
      </c>
      <c r="F15" s="9">
        <v>25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88</v>
      </c>
      <c r="N15" s="15">
        <v>0.68</v>
      </c>
    </row>
    <row r="16" spans="1:14" s="11" customFormat="1" ht="25.5" x14ac:dyDescent="0.2">
      <c r="A16" s="9" t="str">
        <f>'1'!A15</f>
        <v>ESTRUCTURA DE DATOS</v>
      </c>
      <c r="B16" s="9" t="s">
        <v>46</v>
      </c>
      <c r="C16" s="9" t="str">
        <f>'1'!C15</f>
        <v>310-A</v>
      </c>
      <c r="D16" s="9" t="str">
        <f>'1'!D16</f>
        <v>IINF</v>
      </c>
      <c r="E16" s="9">
        <f>'1'!E15</f>
        <v>25</v>
      </c>
      <c r="F16" s="9">
        <v>25</v>
      </c>
      <c r="G16" s="9"/>
      <c r="H16" s="10">
        <f t="shared" ref="H16" si="4">F16/E16</f>
        <v>1</v>
      </c>
      <c r="I16" s="9">
        <f t="shared" ref="I16" si="5">(E16-SUM(F16:G16))-K16</f>
        <v>0</v>
      </c>
      <c r="J16" s="10">
        <f t="shared" ref="J16" si="6">I16/E16</f>
        <v>0</v>
      </c>
      <c r="K16" s="9"/>
      <c r="L16" s="10">
        <f t="shared" ref="L16" si="7">K16/E16</f>
        <v>0</v>
      </c>
      <c r="M16" s="9">
        <v>88</v>
      </c>
      <c r="N16" s="15">
        <v>0.6</v>
      </c>
    </row>
    <row r="17" spans="1:14" s="11" customFormat="1" ht="25.5" x14ac:dyDescent="0.2">
      <c r="A17" s="9" t="str">
        <f>'1'!A16</f>
        <v>ESTRAGEGÍAS DE GESTIÓN DE SERVICIOS DE TI</v>
      </c>
      <c r="B17" s="9" t="s">
        <v>21</v>
      </c>
      <c r="C17" s="9" t="str">
        <f>'1'!C16</f>
        <v>710-A</v>
      </c>
      <c r="D17" s="9" t="str">
        <f>'1'!D16</f>
        <v>IINF</v>
      </c>
      <c r="E17" s="9">
        <f>'1'!E16</f>
        <v>16</v>
      </c>
      <c r="F17" s="9">
        <v>14</v>
      </c>
      <c r="G17" s="9"/>
      <c r="H17" s="10">
        <f t="shared" si="0"/>
        <v>0.875</v>
      </c>
      <c r="I17" s="9">
        <f t="shared" si="1"/>
        <v>2</v>
      </c>
      <c r="J17" s="10">
        <f t="shared" si="2"/>
        <v>0.125</v>
      </c>
      <c r="K17" s="9"/>
      <c r="L17" s="10">
        <f t="shared" si="3"/>
        <v>0</v>
      </c>
      <c r="M17" s="9">
        <v>82</v>
      </c>
      <c r="N17" s="15">
        <v>0.88</v>
      </c>
    </row>
    <row r="18" spans="1:14" s="11" customFormat="1" ht="25.5" x14ac:dyDescent="0.2">
      <c r="A18" s="9" t="str">
        <f>'1'!A17</f>
        <v>ESTADÍSTICAS PARA CIENCIA DE DATOS</v>
      </c>
      <c r="B18" s="9" t="s">
        <v>46</v>
      </c>
      <c r="C18" s="9" t="str">
        <f>'1'!C17</f>
        <v>710-A</v>
      </c>
      <c r="D18" s="9" t="str">
        <f>'1'!D17</f>
        <v>IINF</v>
      </c>
      <c r="E18" s="9">
        <f>'1'!E17</f>
        <v>15</v>
      </c>
      <c r="F18" s="9">
        <v>15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>
        <v>91</v>
      </c>
      <c r="N18" s="15">
        <v>0.25</v>
      </c>
    </row>
    <row r="19" spans="1:14" s="11" customFormat="1" ht="25.5" x14ac:dyDescent="0.2">
      <c r="A19" s="9" t="str">
        <f>'1'!A18</f>
        <v>TECNOLOGÍAS Y HERRAMIENTAS BIG DATA</v>
      </c>
      <c r="B19" s="9" t="s">
        <v>21</v>
      </c>
      <c r="C19" s="9" t="str">
        <f>'1'!C18</f>
        <v>910-A</v>
      </c>
      <c r="D19" s="9" t="str">
        <f>'1'!D18</f>
        <v>IINF</v>
      </c>
      <c r="E19" s="9">
        <f>'1'!E18</f>
        <v>8</v>
      </c>
      <c r="F19" s="9">
        <v>8</v>
      </c>
      <c r="G19" s="9"/>
      <c r="H19" s="10">
        <f t="shared" si="0"/>
        <v>1</v>
      </c>
      <c r="I19" s="9">
        <f t="shared" si="1"/>
        <v>0</v>
      </c>
      <c r="J19" s="10">
        <f t="shared" si="2"/>
        <v>0</v>
      </c>
      <c r="K19" s="9"/>
      <c r="L19" s="10">
        <f t="shared" si="3"/>
        <v>0</v>
      </c>
      <c r="M19" s="9">
        <v>95</v>
      </c>
      <c r="N19" s="15">
        <v>0.5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1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1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>
        <f t="shared" si="1"/>
        <v>0</v>
      </c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111</v>
      </c>
      <c r="F29" s="17">
        <f>SUM(F14:F28)</f>
        <v>109</v>
      </c>
      <c r="G29" s="17">
        <f>SUM(G14:G28)</f>
        <v>0</v>
      </c>
      <c r="H29" s="18">
        <f>SUM(F29:G29)/E29</f>
        <v>0.98198198198198194</v>
      </c>
      <c r="I29" s="17">
        <f t="shared" si="1"/>
        <v>2</v>
      </c>
      <c r="J29" s="18">
        <f t="shared" si="2"/>
        <v>1.8018018018018018E-2</v>
      </c>
      <c r="K29" s="17">
        <f>SUM(K14:K28)</f>
        <v>0</v>
      </c>
      <c r="L29" s="18">
        <f t="shared" si="3"/>
        <v>0</v>
      </c>
      <c r="M29" s="17">
        <f>AVERAGE(M14:M28)</f>
        <v>88.333333333333329</v>
      </c>
      <c r="N29" s="19">
        <f>AVERAGE(N14:N28)</f>
        <v>0.57666666666666666</v>
      </c>
    </row>
    <row r="31" spans="1:14" ht="120" customHeight="1" x14ac:dyDescent="0.2">
      <c r="A31" s="31" t="s">
        <v>26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3" spans="1:10" x14ac:dyDescent="0.2">
      <c r="A33" s="12"/>
    </row>
    <row r="34" spans="1:10" x14ac:dyDescent="0.2">
      <c r="B34" s="25" t="s">
        <v>27</v>
      </c>
      <c r="C34" s="25"/>
      <c r="D34" s="25"/>
      <c r="G34" s="26" t="s">
        <v>28</v>
      </c>
      <c r="H34" s="26"/>
      <c r="I34" s="26"/>
      <c r="J34" s="26"/>
    </row>
    <row r="35" spans="1:10" ht="62.25" customHeight="1" x14ac:dyDescent="0.2">
      <c r="B35" s="27"/>
      <c r="C35" s="27"/>
      <c r="D35" s="27"/>
      <c r="G35" s="28"/>
      <c r="H35" s="28"/>
      <c r="I35" s="28"/>
      <c r="J35" s="28"/>
    </row>
    <row r="36" spans="1:10" hidden="1" x14ac:dyDescent="0.2">
      <c r="A36" s="21" t="e">
        <v>#REF!</v>
      </c>
      <c r="B36" s="21"/>
      <c r="C36" s="6"/>
      <c r="E36" s="21"/>
      <c r="F36" s="21"/>
      <c r="G36" s="21"/>
      <c r="H36" s="21"/>
    </row>
    <row r="37" spans="1:10" hidden="1" x14ac:dyDescent="0.2"/>
    <row r="38" spans="1:10" ht="45" customHeight="1" x14ac:dyDescent="0.2">
      <c r="B38" s="22" t="str">
        <f>B10</f>
        <v>JUAN RAFAEL GONZÁLEZ CADENA</v>
      </c>
      <c r="C38" s="22"/>
      <c r="D38" s="22"/>
      <c r="E38" s="13"/>
      <c r="F38" s="13"/>
      <c r="G38" s="22" t="s">
        <v>45</v>
      </c>
      <c r="H38" s="22"/>
      <c r="I38" s="22"/>
      <c r="J38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 2022-Ene 2023</v>
      </c>
      <c r="M8" s="28"/>
      <c r="N8" s="28"/>
    </row>
    <row r="10" spans="1:14" x14ac:dyDescent="0.2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FUNDAMENTOS DE BASES DE DATOS</v>
      </c>
      <c r="B14" s="9"/>
      <c r="C14" s="9" t="str">
        <f>'1'!C14</f>
        <v>510-A</v>
      </c>
      <c r="D14" s="9" t="str">
        <f>'1'!D14</f>
        <v>IINF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ESTRUCTURA DE DATOS</v>
      </c>
      <c r="B15" s="9"/>
      <c r="C15" s="9" t="str">
        <f>'1'!C15</f>
        <v>310-A</v>
      </c>
      <c r="D15" s="9" t="str">
        <f>'1'!D15</f>
        <v>IINF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ESTRAGEGÍAS DE GESTIÓN DE SERVICIOS DE TI</v>
      </c>
      <c r="B16" s="9"/>
      <c r="C16" s="9" t="str">
        <f>'1'!C16</f>
        <v>710-A</v>
      </c>
      <c r="D16" s="9" t="str">
        <f>'1'!D16</f>
        <v>IINF</v>
      </c>
      <c r="E16" s="9">
        <f>'1'!E16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ESTADÍSTICAS PARA CIENCIA DE DATOS</v>
      </c>
      <c r="B17" s="9"/>
      <c r="C17" s="9" t="str">
        <f>'1'!C17</f>
        <v>710-A</v>
      </c>
      <c r="D17" s="9" t="str">
        <f>'1'!D17</f>
        <v>IINF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TECNOLOGÍAS Y HERRAMIENTAS BIG DATA</v>
      </c>
      <c r="B18" s="9"/>
      <c r="C18" s="9" t="str">
        <f>'1'!C18</f>
        <v>910-A</v>
      </c>
      <c r="D18" s="9" t="str">
        <f>'1'!D18</f>
        <v>IINF</v>
      </c>
      <c r="E18" s="9">
        <f>'1'!E18</f>
        <v>8</v>
      </c>
      <c r="F18" s="9"/>
      <c r="G18" s="9"/>
      <c r="H18" s="10">
        <f t="shared" si="0"/>
        <v>0</v>
      </c>
      <c r="I18" s="9">
        <f t="shared" si="1"/>
        <v>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JUAN RAFAEL GONZÁLEZ CADENA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 2022-Ene 2023</v>
      </c>
      <c r="M8" s="28"/>
      <c r="N8" s="28"/>
    </row>
    <row r="10" spans="1:14" x14ac:dyDescent="0.2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FUNDAMENTOS DE BASES DE DATOS</v>
      </c>
      <c r="B14" s="9"/>
      <c r="C14" s="9" t="str">
        <f>'1'!C14</f>
        <v>510-A</v>
      </c>
      <c r="D14" s="9" t="str">
        <f>'1'!D14</f>
        <v>IINF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ESTRUCTURA DE DATOS</v>
      </c>
      <c r="B15" s="9"/>
      <c r="C15" s="9" t="str">
        <f>'1'!C15</f>
        <v>310-A</v>
      </c>
      <c r="D15" s="9" t="str">
        <f>'1'!D15</f>
        <v>IINF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ESTRAGEGÍAS DE GESTIÓN DE SERVICIOS DE TI</v>
      </c>
      <c r="B16" s="9"/>
      <c r="C16" s="9" t="str">
        <f>'1'!C16</f>
        <v>710-A</v>
      </c>
      <c r="D16" s="9" t="str">
        <f>'1'!D16</f>
        <v>IINF</v>
      </c>
      <c r="E16" s="9">
        <f>'1'!E16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ESTADÍSTICAS PARA CIENCIA DE DATOS</v>
      </c>
      <c r="B17" s="9"/>
      <c r="C17" s="9" t="str">
        <f>'1'!C17</f>
        <v>710-A</v>
      </c>
      <c r="D17" s="9" t="str">
        <f>'1'!D17</f>
        <v>IINF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TECNOLOGÍAS Y HERRAMIENTAS BIG DATA</v>
      </c>
      <c r="B18" s="9"/>
      <c r="C18" s="9" t="str">
        <f>'1'!C18</f>
        <v>910-A</v>
      </c>
      <c r="D18" s="9" t="str">
        <f>'1'!D18</f>
        <v>IINF</v>
      </c>
      <c r="E18" s="9">
        <f>'1'!E18</f>
        <v>8</v>
      </c>
      <c r="F18" s="9"/>
      <c r="G18" s="9"/>
      <c r="H18" s="10">
        <f t="shared" si="0"/>
        <v>0</v>
      </c>
      <c r="I18" s="9">
        <f t="shared" si="1"/>
        <v>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JUAN RAFAEL GONZÁLEZ CADENA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6" zoomScale="120" zoomScaleNormal="120" zoomScaleSheetLayoutView="100" workbookViewId="0">
      <selection activeCell="H19" sqref="H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 2022-Ene 2023</v>
      </c>
      <c r="M8" s="28"/>
      <c r="N8" s="28"/>
    </row>
    <row r="10" spans="1:14" x14ac:dyDescent="0.2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FUNDAMENTOS DE BASES DE DATOS</v>
      </c>
      <c r="B14" s="9"/>
      <c r="C14" s="9" t="str">
        <f>'1'!C14</f>
        <v>510-A</v>
      </c>
      <c r="D14" s="9" t="str">
        <f>'1'!D14</f>
        <v>IINF</v>
      </c>
      <c r="E14" s="9">
        <f>'1'!E14</f>
        <v>22</v>
      </c>
      <c r="F14" s="9"/>
      <c r="G14" s="9"/>
      <c r="H14" s="10" t="e">
        <f>(F14/G14)/E14</f>
        <v>#DIV/0!</v>
      </c>
      <c r="I14" s="9">
        <f t="shared" ref="I14:I28" si="0">(E14-SUM(F14:G14))-K14</f>
        <v>22</v>
      </c>
      <c r="J14" s="10">
        <f t="shared" ref="J14:J28" si="1">I14/E14</f>
        <v>1</v>
      </c>
      <c r="K14" s="9"/>
      <c r="L14" s="10">
        <f t="shared" ref="L14:L28" si="2">K14/E14</f>
        <v>0</v>
      </c>
      <c r="M14" s="9"/>
      <c r="N14" s="15"/>
    </row>
    <row r="15" spans="1:14" s="11" customFormat="1" ht="25.5" x14ac:dyDescent="0.2">
      <c r="A15" s="9" t="str">
        <f>'1'!A15</f>
        <v>ESTRUCTURA DE DATOS</v>
      </c>
      <c r="B15" s="9"/>
      <c r="C15" s="9" t="str">
        <f>'1'!C15</f>
        <v>310-A</v>
      </c>
      <c r="D15" s="9" t="str">
        <f>'1'!D15</f>
        <v>IINF</v>
      </c>
      <c r="E15" s="9">
        <f>'1'!E15</f>
        <v>25</v>
      </c>
      <c r="F15" s="9"/>
      <c r="G15" s="9"/>
      <c r="H15" s="10">
        <f t="shared" ref="H15:H27" si="3">F15/E15</f>
        <v>0</v>
      </c>
      <c r="I15" s="9">
        <f t="shared" si="0"/>
        <v>25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5.5" x14ac:dyDescent="0.2">
      <c r="A16" s="9" t="str">
        <f>'1'!A16</f>
        <v>ESTRAGEGÍAS DE GESTIÓN DE SERVICIOS DE TI</v>
      </c>
      <c r="B16" s="9"/>
      <c r="C16" s="9" t="str">
        <f>'1'!C16</f>
        <v>710-A</v>
      </c>
      <c r="D16" s="9" t="str">
        <f>'1'!D16</f>
        <v>IINF</v>
      </c>
      <c r="E16" s="9">
        <f>'1'!E16</f>
        <v>16</v>
      </c>
      <c r="F16" s="9"/>
      <c r="G16" s="9"/>
      <c r="H16" s="10">
        <f t="shared" si="3"/>
        <v>0</v>
      </c>
      <c r="I16" s="9">
        <f t="shared" si="0"/>
        <v>16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ht="25.5" x14ac:dyDescent="0.2">
      <c r="A17" s="9" t="str">
        <f>'1'!A17</f>
        <v>ESTADÍSTICAS PARA CIENCIA DE DATOS</v>
      </c>
      <c r="B17" s="9"/>
      <c r="C17" s="9" t="str">
        <f>'1'!C17</f>
        <v>710-A</v>
      </c>
      <c r="D17" s="9" t="str">
        <f>'1'!D17</f>
        <v>IINF</v>
      </c>
      <c r="E17" s="9">
        <f>'1'!E17</f>
        <v>15</v>
      </c>
      <c r="F17" s="9"/>
      <c r="G17" s="9"/>
      <c r="H17" s="10">
        <f t="shared" si="3"/>
        <v>0</v>
      </c>
      <c r="I17" s="9">
        <f t="shared" si="0"/>
        <v>15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ht="25.5" x14ac:dyDescent="0.2">
      <c r="A18" s="9" t="str">
        <f>'1'!A18</f>
        <v>TECNOLOGÍAS Y HERRAMIENTAS BIG DATA</v>
      </c>
      <c r="B18" s="9"/>
      <c r="C18" s="9" t="str">
        <f>'1'!C18</f>
        <v>910-A</v>
      </c>
      <c r="D18" s="9" t="str">
        <f>'1'!D18</f>
        <v>IINF</v>
      </c>
      <c r="E18" s="9">
        <f>'1'!E18</f>
        <v>8</v>
      </c>
      <c r="F18" s="9"/>
      <c r="G18" s="9"/>
      <c r="H18" s="10">
        <f t="shared" si="3"/>
        <v>0</v>
      </c>
      <c r="I18" s="9">
        <f t="shared" si="0"/>
        <v>8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86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JUAN RAFAEL GONZÁLEZ CADENA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Juan Rafael Gonzalez Cadena</cp:lastModifiedBy>
  <cp:revision/>
  <dcterms:created xsi:type="dcterms:W3CDTF">2021-11-22T14:45:25Z</dcterms:created>
  <dcterms:modified xsi:type="dcterms:W3CDTF">2022-11-03T21:56:18Z</dcterms:modified>
  <cp:category/>
  <cp:contentStatus/>
</cp:coreProperties>
</file>