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2\"/>
    </mc:Choice>
  </mc:AlternateContent>
  <xr:revisionPtr revIDLastSave="0" documentId="13_ncr:1_{D3F2281D-F6F1-4AA4-8CCE-DB6EA5165438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2" l="1"/>
  <c r="C16" i="22"/>
  <c r="A16" i="22"/>
  <c r="A15" i="22"/>
  <c r="I16" i="22"/>
  <c r="L16" i="22"/>
  <c r="D16" i="22"/>
  <c r="G28" i="10"/>
  <c r="I26" i="10"/>
  <c r="I25" i="10"/>
  <c r="I24" i="10"/>
  <c r="I23" i="10"/>
  <c r="I22" i="10"/>
  <c r="I21" i="10"/>
  <c r="I20" i="10"/>
  <c r="I19" i="10"/>
  <c r="H14" i="25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A17" i="22"/>
  <c r="C17" i="22"/>
  <c r="D17" i="22"/>
  <c r="E17" i="22"/>
  <c r="A18" i="22"/>
  <c r="C18" i="22"/>
  <c r="D18" i="22"/>
  <c r="E18" i="22"/>
  <c r="I18" i="22" s="1"/>
  <c r="A19" i="22"/>
  <c r="C19" i="22"/>
  <c r="D19" i="22"/>
  <c r="E19" i="22"/>
  <c r="L19" i="22" s="1"/>
  <c r="I24" i="22"/>
  <c r="C14" i="22"/>
  <c r="D14" i="22"/>
  <c r="E14" i="22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1" i="22" l="1"/>
  <c r="I26" i="22"/>
  <c r="I20" i="22"/>
  <c r="I22" i="22"/>
  <c r="I25" i="22"/>
  <c r="I28" i="22"/>
  <c r="I17" i="22"/>
  <c r="L17" i="22"/>
  <c r="L18" i="22"/>
  <c r="I14" i="22"/>
  <c r="I15" i="22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9" i="22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<sst xmlns="http://schemas.openxmlformats.org/spreadsheetml/2006/main" count="188" uniqueCount="48">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</sst>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A7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 t="s">
        <v>46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9" si="0">(E14-SUM(F14:G14))-K14</f>
        <v>0</v>
      </c>
      <c r="J14" s="10"/>
      <c r="K14" s="9"/>
      <c r="L14" s="10">
        <f t="shared" ref="L14:L29" si="1">K14/E14</f>
        <v>0</v>
      </c>
      <c r="M14" s="9">
        <v>86</v>
      </c>
      <c r="N14" s="15">
        <v>0.55000000000000004</v>
      </c>
    </row>
    <row r="15" spans="1:14" s="11" customFormat="1" ht="25.5" x14ac:dyDescent="0.2">
      <c r="A15" s="9" t="str">
        <f>'1'!A15</f>
        <v>ESTRUCTURA DE DATOS</v>
      </c>
      <c r="B15" s="9" t="s">
        <v>46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88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47</v>
      </c>
      <c r="C16" s="9" t="str">
        <f>'1'!C15</f>
        <v>310-A</v>
      </c>
      <c r="D16" s="9" t="str">
        <f>'1'!D16</f>
        <v>IINF</v>
      </c>
      <c r="E16" s="9">
        <f>'1'!E15</f>
        <v>25</v>
      </c>
      <c r="F16" s="9">
        <v>25</v>
      </c>
      <c r="G16" s="9"/>
      <c r="H16" s="10"/>
      <c r="I16" s="9">
        <f t="shared" ref="I16" si="2">(E16-SUM(F16:G16))-K16</f>
        <v>0</v>
      </c>
      <c r="J16" s="10"/>
      <c r="K16" s="9"/>
      <c r="L16" s="10">
        <f t="shared" ref="L16" si="3">K16/E16</f>
        <v>0</v>
      </c>
      <c r="M16" s="9">
        <v>88</v>
      </c>
      <c r="N16" s="15">
        <v>0.6</v>
      </c>
    </row>
    <row r="17" spans="1:14" s="11" customFormat="1" ht="25.5" x14ac:dyDescent="0.2">
      <c r="A17" s="9" t="str">
        <f>'1'!A16</f>
        <v>ESTRAGEGÍAS DE GESTIÓN DE SERVICIOS DE TI</v>
      </c>
      <c r="B17" s="9" t="s">
        <v>21</v>
      </c>
      <c r="C17" s="9" t="str">
        <f>'1'!C16</f>
        <v>710-A</v>
      </c>
      <c r="D17" s="9" t="str">
        <f>'1'!D16</f>
        <v>IINF</v>
      </c>
      <c r="E17" s="9">
        <f>'1'!E16</f>
        <v>16</v>
      </c>
      <c r="F17" s="9">
        <v>14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82</v>
      </c>
      <c r="N17" s="15">
        <v>0.88</v>
      </c>
    </row>
    <row r="18" spans="1:14" s="11" customFormat="1" ht="25.5" x14ac:dyDescent="0.2">
      <c r="A18" s="9" t="str">
        <f>'1'!A17</f>
        <v>ESTADÍSTICAS PARA CIENCIA DE DATOS</v>
      </c>
      <c r="B18" s="9" t="s">
        <v>46</v>
      </c>
      <c r="C18" s="9" t="str">
        <f>'1'!C17</f>
        <v>710-A</v>
      </c>
      <c r="D18" s="9" t="str">
        <f>'1'!D17</f>
        <v>IINF</v>
      </c>
      <c r="E18" s="9">
        <f>'1'!E17</f>
        <v>15</v>
      </c>
      <c r="F18" s="9">
        <v>15</v>
      </c>
      <c r="G18" s="9"/>
      <c r="H18" s="10"/>
      <c r="I18" s="9">
        <f t="shared" si="0"/>
        <v>0</v>
      </c>
      <c r="J18" s="10"/>
      <c r="K18" s="9"/>
      <c r="L18" s="10">
        <f t="shared" si="1"/>
        <v>0</v>
      </c>
      <c r="M18" s="9">
        <v>91</v>
      </c>
      <c r="N18" s="15">
        <v>0.27</v>
      </c>
    </row>
    <row r="19" spans="1:14" s="11" customFormat="1" ht="25.5" x14ac:dyDescent="0.2">
      <c r="A19" s="9" t="str">
        <f>'1'!A18</f>
        <v>TECNOLOGÍAS Y HERRAMIENTAS BIG DATA</v>
      </c>
      <c r="B19" s="9" t="s">
        <v>21</v>
      </c>
      <c r="C19" s="9" t="str">
        <f>'1'!C18</f>
        <v>910-A</v>
      </c>
      <c r="D19" s="9" t="str">
        <f>'1'!D18</f>
        <v>IINF</v>
      </c>
      <c r="E19" s="9">
        <f>'1'!E18</f>
        <v>8</v>
      </c>
      <c r="F19" s="9">
        <v>8</v>
      </c>
      <c r="G19" s="9"/>
      <c r="H19" s="10"/>
      <c r="I19" s="9">
        <f t="shared" si="0"/>
        <v>0</v>
      </c>
      <c r="J19" s="10"/>
      <c r="K19" s="9"/>
      <c r="L19" s="10">
        <f t="shared" si="1"/>
        <v>0</v>
      </c>
      <c r="M19" s="9">
        <v>95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111</v>
      </c>
      <c r="F29" s="17">
        <f>SUM(F14:F28)</f>
        <v>109</v>
      </c>
      <c r="G29" s="17">
        <f>SUM(G14:G28)</f>
        <v>0</v>
      </c>
      <c r="H29" s="18">
        <f>SUM(F29:G29)/E29</f>
        <v>0.98198198198198194</v>
      </c>
      <c r="I29" s="17">
        <f t="shared" si="0"/>
        <v>2</v>
      </c>
      <c r="J29" s="18">
        <f t="shared" ref="J14:J29" si="4">I29/E29</f>
        <v>1.8018018018018018E-2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0.57999999999999996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JUAN RAFAEL GONZÁLEZ CADENA</v>
      </c>
      <c r="C38" s="39"/>
      <c r="D38" s="39"/>
      <c r="E38" s="13"/>
      <c r="F38" s="13"/>
      <c r="G38" s="39" t="s">
        <v>45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6" zoomScale="120" zoomScaleNormal="12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 t="e">
        <f>(F14/G14)/E14</f>
        <v>#DIV/0!</v>
      </c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27" si="3">F15/E15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2022-11-04T21:47:50Z</dcterms:modified>
  <cp:category/>
  <cp:contentStatus/>
</cp:coreProperties>
</file>