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C:\Users\jessl\Desktop\"/>
    </mc:Choice>
  </mc:AlternateContent>
  <xr:revisionPtr revIDLastSave="0" documentId="13_ncr:1_{62A47F38-2F5B-4807-92FC-11C37B3845CF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A16" i="22"/>
  <c r="C16" i="22"/>
  <c r="D16" i="22"/>
  <c r="E16" i="22"/>
  <c r="A17" i="22"/>
  <c r="C17" i="22"/>
  <c r="D17" i="22"/>
  <c r="E17" i="22"/>
  <c r="A18" i="22"/>
  <c r="C18" i="22"/>
  <c r="D18" i="22"/>
  <c r="E18" i="22"/>
  <c r="L18" i="22" s="1"/>
  <c r="C14" i="22"/>
  <c r="D14" i="22"/>
  <c r="E14" i="22"/>
  <c r="A14" i="22"/>
  <c r="B10" i="22"/>
  <c r="B37" i="22"/>
  <c r="L8" i="22"/>
  <c r="H8" i="22"/>
  <c r="E8" i="22"/>
  <c r="N28" i="22"/>
  <c r="M28" i="22"/>
  <c r="K28" i="22"/>
  <c r="G28" i="22"/>
  <c r="F28" i="22"/>
  <c r="I27" i="22"/>
  <c r="I25" i="22"/>
  <c r="I24" i="22"/>
  <c r="I23" i="22"/>
  <c r="I21" i="22"/>
  <c r="I20" i="22"/>
  <c r="I19" i="22"/>
  <c r="L17" i="22"/>
  <c r="I17" i="22"/>
  <c r="L16" i="22"/>
  <c r="I16" i="22"/>
  <c r="L15" i="22"/>
  <c r="I15" i="22"/>
  <c r="I14" i="22"/>
  <c r="B37" i="10"/>
  <c r="N28" i="10"/>
  <c r="M28" i="10"/>
  <c r="K28" i="10"/>
  <c r="G28" i="10"/>
  <c r="F28" i="10"/>
  <c r="E28" i="10"/>
  <c r="L27" i="10"/>
  <c r="I27" i="10"/>
  <c r="J27" i="10" s="1"/>
  <c r="H27" i="10"/>
  <c r="L26" i="10"/>
  <c r="I26" i="10"/>
  <c r="J26" i="10" s="1"/>
  <c r="H26" i="10"/>
  <c r="L25" i="10"/>
  <c r="I25" i="10"/>
  <c r="J25" i="10" s="1"/>
  <c r="H25" i="10"/>
  <c r="L24" i="10"/>
  <c r="I24" i="10"/>
  <c r="J24" i="10" s="1"/>
  <c r="H24" i="10"/>
  <c r="L23" i="10"/>
  <c r="I23" i="10"/>
  <c r="J23" i="10" s="1"/>
  <c r="H23" i="10"/>
  <c r="L22" i="10"/>
  <c r="I22" i="10"/>
  <c r="J22" i="10" s="1"/>
  <c r="H22" i="10"/>
  <c r="L21" i="10"/>
  <c r="I21" i="10"/>
  <c r="J21" i="10" s="1"/>
  <c r="H21" i="10"/>
  <c r="L20" i="10"/>
  <c r="I20" i="10"/>
  <c r="J20" i="10" s="1"/>
  <c r="H20" i="10"/>
  <c r="L19" i="10"/>
  <c r="I19" i="10"/>
  <c r="J19" i="10" s="1"/>
  <c r="H19" i="10"/>
  <c r="L18" i="10"/>
  <c r="I18" i="10"/>
  <c r="J18" i="10" s="1"/>
  <c r="H18" i="10"/>
  <c r="L17" i="10"/>
  <c r="I17" i="10"/>
  <c r="J17" i="10" s="1"/>
  <c r="H17" i="10"/>
  <c r="L16" i="10"/>
  <c r="I16" i="10"/>
  <c r="J16" i="10" s="1"/>
  <c r="H16" i="10"/>
  <c r="L15" i="10"/>
  <c r="I15" i="10"/>
  <c r="J15" i="10" s="1"/>
  <c r="H15" i="10"/>
  <c r="L14" i="10"/>
  <c r="I14" i="10"/>
  <c r="J14" i="10" s="1"/>
  <c r="H14" i="10"/>
  <c r="L14" i="25" l="1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I18" i="22"/>
  <c r="I22" i="22"/>
  <c r="I26" i="22"/>
  <c r="L14" i="22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<sst xmlns="http://schemas.openxmlformats.org/spreadsheetml/2006/main" count="183" uniqueCount="46">
  <si>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</si>
  <si>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</si>
  <si>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</si>
  <si>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</si>
  <si>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</si>
  <si>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</si>
  <si>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</si>
  <si>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</si>
  <si>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</si>
  <si>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</si>
  <si>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</si>
  <si>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</si>
  <si>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</si>
  <si>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</si>
  <si>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</si>
  <si>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</si>
  <si>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</si>
  <si>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</si>
  <si>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</si>
  <si>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</si>
  <si>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</si>
  <si>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</si>
  <si>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</si>
  <si>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</si>
  <si>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</si>
  <si>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</si>
  <si>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</si>
  <si>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</si>
  <si>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</si>
  <si>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</si>
  <si>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</si>
  <si>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AMBIENTAL</t>
  </si>
  <si>
    <t>Avelino Dominguez Rodriguez</t>
  </si>
  <si>
    <t>Calculo Diferencial</t>
  </si>
  <si>
    <t>106A</t>
  </si>
  <si>
    <t>Quimica Inorganica</t>
  </si>
  <si>
    <t>Termodinamica</t>
  </si>
  <si>
    <t>306A</t>
  </si>
  <si>
    <t>Fundamentos de aguas residuales</t>
  </si>
  <si>
    <t>506A</t>
  </si>
  <si>
    <t>Fundamentos de Quimica</t>
  </si>
  <si>
    <t>107C</t>
  </si>
  <si>
    <t>Jessica A. Reyes Larios</t>
  </si>
  <si>
    <t>IAMB</t>
  </si>
  <si>
    <t>IGEM</t>
  </si>
  <si>
    <t>Sep2022-Ene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</si>
</sst>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13" zoomScale="85" zoomScaleNormal="85" zoomScaleSheetLayoutView="100" workbookViewId="0">
      <selection activeCell="F14" sqref="F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31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9" t="s">
        <v>4</v>
      </c>
      <c r="C8" s="29"/>
      <c r="D8" s="14" t="s">
        <v>5</v>
      </c>
      <c r="E8" s="5">
        <v>5</v>
      </c>
      <c r="G8" s="4" t="s">
        <v>6</v>
      </c>
      <c r="H8" s="5">
        <v>5</v>
      </c>
      <c r="I8" s="35" t="s">
        <v>7</v>
      </c>
      <c r="J8" s="35"/>
      <c r="K8" s="35"/>
      <c r="L8" s="29" t="s">
        <v>45</v>
      </c>
      <c r="M8" s="29"/>
      <c r="N8" s="29"/>
    </row>
    <row r="10" spans="1:14" x14ac:dyDescent="0.2">
      <c r="A10" s="4" t="s">
        <v>8</v>
      </c>
      <c r="B10" s="29" t="s">
        <v>32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">
      <c r="A14" s="8" t="s">
        <v>33</v>
      </c>
      <c r="B14" s="9" t="s">
        <v>21</v>
      </c>
      <c r="C14" s="9" t="s">
        <v>34</v>
      </c>
      <c r="D14" s="9" t="s">
        <v>43</v>
      </c>
      <c r="E14" s="9">
        <v>31</v>
      </c>
      <c r="F14" s="9">
        <v>31</v>
      </c>
      <c r="G14" s="9"/>
      <c r="H14" s="10">
        <f t="shared" ref="H14:H27" si="0">F14/E14</f>
        <v>1</v>
      </c>
      <c r="I14" s="9">
        <f t="shared" ref="I14:I28" si="1">(E14-SUM(F14:G14))-K14</f>
        <v>0</v>
      </c>
      <c r="J14" s="10">
        <f t="shared" ref="J14:J28" si="2">I14/E14</f>
        <v>0</v>
      </c>
      <c r="K14" s="9">
        <v>0</v>
      </c>
      <c r="L14" s="10">
        <f t="shared" ref="L14:L28" si="3">K14/E14</f>
        <v>0</v>
      </c>
      <c r="M14" s="21">
        <v>74</v>
      </c>
      <c r="N14" s="15">
        <v>0.26</v>
      </c>
    </row>
    <row r="15" spans="1:14" s="11" customFormat="1" x14ac:dyDescent="0.2">
      <c r="A15" s="8" t="s">
        <v>35</v>
      </c>
      <c r="B15" s="9" t="s">
        <v>21</v>
      </c>
      <c r="C15" s="9" t="s">
        <v>34</v>
      </c>
      <c r="D15" s="9" t="s">
        <v>43</v>
      </c>
      <c r="E15" s="9">
        <v>31</v>
      </c>
      <c r="F15" s="9">
        <v>30</v>
      </c>
      <c r="G15" s="9"/>
      <c r="H15" s="10">
        <f t="shared" si="0"/>
        <v>0.967741935483871</v>
      </c>
      <c r="I15" s="9">
        <f t="shared" si="1"/>
        <v>1</v>
      </c>
      <c r="J15" s="10">
        <f t="shared" si="2"/>
        <v>3.2258064516129031E-2</v>
      </c>
      <c r="K15" s="9">
        <v>0</v>
      </c>
      <c r="L15" s="10">
        <f t="shared" si="3"/>
        <v>0</v>
      </c>
      <c r="M15" s="21">
        <v>40</v>
      </c>
      <c r="N15" s="15">
        <v>0.6</v>
      </c>
    </row>
    <row r="16" spans="1:14" s="11" customFormat="1" x14ac:dyDescent="0.2">
      <c r="A16" s="8" t="s">
        <v>36</v>
      </c>
      <c r="B16" s="9" t="s">
        <v>21</v>
      </c>
      <c r="C16" s="9" t="s">
        <v>37</v>
      </c>
      <c r="D16" s="9" t="s">
        <v>43</v>
      </c>
      <c r="E16" s="9">
        <v>31</v>
      </c>
      <c r="F16" s="9">
        <v>27</v>
      </c>
      <c r="G16" s="9"/>
      <c r="H16" s="10">
        <f t="shared" si="0"/>
        <v>0.87096774193548387</v>
      </c>
      <c r="I16" s="9">
        <f t="shared" si="1"/>
        <v>4</v>
      </c>
      <c r="J16" s="10">
        <f t="shared" si="2"/>
        <v>0.12903225806451613</v>
      </c>
      <c r="K16" s="9">
        <v>0</v>
      </c>
      <c r="L16" s="10">
        <f t="shared" si="3"/>
        <v>0</v>
      </c>
      <c r="M16" s="21">
        <v>41</v>
      </c>
      <c r="N16" s="15">
        <v>0.59</v>
      </c>
    </row>
    <row r="17" spans="1:14" s="11" customFormat="1" x14ac:dyDescent="0.2">
      <c r="A17" s="8" t="s">
        <v>38</v>
      </c>
      <c r="B17" s="9" t="s">
        <v>21</v>
      </c>
      <c r="C17" s="9" t="s">
        <v>39</v>
      </c>
      <c r="D17" s="9" t="s">
        <v>43</v>
      </c>
      <c r="E17" s="9">
        <v>12</v>
      </c>
      <c r="F17" s="9">
        <v>11</v>
      </c>
      <c r="G17" s="9"/>
      <c r="H17" s="10">
        <f t="shared" si="0"/>
        <v>0.91666666666666663</v>
      </c>
      <c r="I17" s="9">
        <f t="shared" si="1"/>
        <v>1</v>
      </c>
      <c r="J17" s="10">
        <f t="shared" si="2"/>
        <v>8.3333333333333329E-2</v>
      </c>
      <c r="K17" s="9">
        <v>0</v>
      </c>
      <c r="L17" s="10">
        <f t="shared" si="3"/>
        <v>0</v>
      </c>
      <c r="M17" s="21">
        <v>45</v>
      </c>
      <c r="N17" s="15">
        <v>0.55000000000000004</v>
      </c>
    </row>
    <row r="18" spans="1:14" s="11" customFormat="1" x14ac:dyDescent="0.2">
      <c r="A18" s="8" t="s">
        <v>40</v>
      </c>
      <c r="B18" s="9" t="s">
        <v>21</v>
      </c>
      <c r="C18" s="9" t="s">
        <v>41</v>
      </c>
      <c r="D18" s="9" t="s">
        <v>44</v>
      </c>
      <c r="E18" s="9">
        <v>27</v>
      </c>
      <c r="F18" s="9">
        <v>27</v>
      </c>
      <c r="G18" s="9"/>
      <c r="H18" s="10">
        <f t="shared" si="0"/>
        <v>1</v>
      </c>
      <c r="I18" s="9">
        <f t="shared" si="1"/>
        <v>0</v>
      </c>
      <c r="J18" s="10">
        <f t="shared" si="2"/>
        <v>0</v>
      </c>
      <c r="K18" s="9">
        <v>0</v>
      </c>
      <c r="L18" s="10">
        <f t="shared" si="3"/>
        <v>0</v>
      </c>
      <c r="M18" s="21">
        <v>76</v>
      </c>
      <c r="N18" s="15">
        <v>0.24</v>
      </c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132</v>
      </c>
      <c r="F28" s="17">
        <f>SUM(F14:F27)</f>
        <v>126</v>
      </c>
      <c r="G28" s="17">
        <f>SUM(G14:G27)</f>
        <v>0</v>
      </c>
      <c r="H28" s="18">
        <f>SUM(F28:G28)/E28</f>
        <v>0.95454545454545459</v>
      </c>
      <c r="I28" s="17">
        <f t="shared" si="1"/>
        <v>6</v>
      </c>
      <c r="J28" s="18">
        <f t="shared" si="2"/>
        <v>4.5454545454545456E-2</v>
      </c>
      <c r="K28" s="17">
        <f>SUM(K14:K27)</f>
        <v>0</v>
      </c>
      <c r="L28" s="18">
        <f t="shared" si="3"/>
        <v>0</v>
      </c>
      <c r="M28" s="17">
        <f>AVERAGE(M14:M27)</f>
        <v>55.2</v>
      </c>
      <c r="N28" s="19">
        <f>AVERAGE(N14:N27)</f>
        <v>0.44800000000000006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Avelino Dominguez Rodriguez</v>
      </c>
      <c r="C37" s="23"/>
      <c r="D37" s="23"/>
      <c r="E37" s="13"/>
      <c r="F37" s="13"/>
      <c r="G37" s="23" t="s">
        <v>42</v>
      </c>
      <c r="H37" s="23"/>
      <c r="I37" s="23"/>
      <c r="J37" s="23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abSelected="1" topLeftCell="A25" zoomScale="85" zoomScaleNormal="85" zoomScaleSheetLayoutView="100" workbookViewId="0">
      <selection activeCell="A30" sqref="A30:N3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31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2</v>
      </c>
      <c r="C8" s="29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5" t="s">
        <v>7</v>
      </c>
      <c r="J8" s="35"/>
      <c r="K8" s="35"/>
      <c r="L8" s="29" t="str">
        <f>'1'!L8</f>
        <v>Sep2022-Ene 2023</v>
      </c>
      <c r="M8" s="29"/>
      <c r="N8" s="29"/>
    </row>
    <row r="10" spans="1:14" x14ac:dyDescent="0.2">
      <c r="A10" s="4" t="s">
        <v>8</v>
      </c>
      <c r="B10" s="29" t="str">
        <f>'1'!B10</f>
        <v>Avelino Dominguez Rodriguez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">
      <c r="A14" s="9" t="str">
        <f>'1'!A14</f>
        <v>Calculo Diferencial</v>
      </c>
      <c r="B14" s="9"/>
      <c r="C14" s="9" t="str">
        <f>'1'!C14</f>
        <v>106A</v>
      </c>
      <c r="D14" s="9" t="str">
        <f>'1'!D14</f>
        <v>IAMB</v>
      </c>
      <c r="E14" s="9">
        <f>'1'!E14</f>
        <v>31</v>
      </c>
      <c r="F14" s="9">
        <v>21</v>
      </c>
      <c r="G14" s="9"/>
      <c r="H14" s="10"/>
      <c r="I14" s="9">
        <f t="shared" ref="I14:I28" si="0">(E14-SUM(F14:G14))-K14</f>
        <v>10</v>
      </c>
      <c r="J14" s="10"/>
      <c r="K14" s="9">
        <v>0</v>
      </c>
      <c r="L14" s="10">
        <f t="shared" ref="L14:L28" si="1">K14/E14</f>
        <v>0</v>
      </c>
      <c r="M14" s="9">
        <v>60</v>
      </c>
      <c r="N14" s="15">
        <v>0.67</v>
      </c>
    </row>
    <row r="15" spans="1:14" s="11" customFormat="1" x14ac:dyDescent="0.2">
      <c r="A15" s="9" t="str">
        <f>'1'!A15</f>
        <v>Quimica Inorganica</v>
      </c>
      <c r="B15" s="9"/>
      <c r="C15" s="9" t="str">
        <f>'1'!C15</f>
        <v>106A</v>
      </c>
      <c r="D15" s="9" t="str">
        <f>'1'!D15</f>
        <v>IAMB</v>
      </c>
      <c r="E15" s="9">
        <f>'1'!E15</f>
        <v>31</v>
      </c>
      <c r="F15" s="9">
        <v>30</v>
      </c>
      <c r="G15" s="9"/>
      <c r="H15" s="10"/>
      <c r="I15" s="9">
        <f t="shared" si="0"/>
        <v>1</v>
      </c>
      <c r="J15" s="10"/>
      <c r="K15" s="9">
        <v>0</v>
      </c>
      <c r="L15" s="10">
        <f t="shared" si="1"/>
        <v>0</v>
      </c>
      <c r="M15" s="9">
        <v>56</v>
      </c>
      <c r="N15" s="15">
        <v>0.96</v>
      </c>
    </row>
    <row r="16" spans="1:14" s="11" customFormat="1" x14ac:dyDescent="0.2">
      <c r="A16" s="9" t="str">
        <f>'1'!A16</f>
        <v>Termodinamica</v>
      </c>
      <c r="B16" s="9"/>
      <c r="C16" s="9" t="str">
        <f>'1'!C16</f>
        <v>306A</v>
      </c>
      <c r="D16" s="9" t="str">
        <f>'1'!D16</f>
        <v>IAMB</v>
      </c>
      <c r="E16" s="9">
        <f>'1'!E16</f>
        <v>31</v>
      </c>
      <c r="F16" s="9">
        <v>23</v>
      </c>
      <c r="G16" s="9"/>
      <c r="H16" s="10"/>
      <c r="I16" s="9">
        <f t="shared" si="0"/>
        <v>8</v>
      </c>
      <c r="J16" s="10"/>
      <c r="K16" s="9">
        <v>0</v>
      </c>
      <c r="L16" s="10">
        <f t="shared" si="1"/>
        <v>0</v>
      </c>
      <c r="M16" s="9">
        <v>60</v>
      </c>
      <c r="N16" s="15">
        <v>0.74</v>
      </c>
    </row>
    <row r="17" spans="1:14" s="11" customFormat="1" x14ac:dyDescent="0.2">
      <c r="A17" s="9" t="str">
        <f>'1'!A17</f>
        <v>Fundamentos de aguas residuales</v>
      </c>
      <c r="B17" s="9"/>
      <c r="C17" s="9" t="str">
        <f>'1'!C17</f>
        <v>506A</v>
      </c>
      <c r="D17" s="9" t="str">
        <f>'1'!D17</f>
        <v>IAMB</v>
      </c>
      <c r="E17" s="9">
        <f>'1'!E17</f>
        <v>12</v>
      </c>
      <c r="F17" s="9">
        <v>12</v>
      </c>
      <c r="G17" s="9"/>
      <c r="H17" s="10"/>
      <c r="I17" s="9">
        <f t="shared" si="0"/>
        <v>0</v>
      </c>
      <c r="J17" s="10"/>
      <c r="K17" s="9">
        <v>0</v>
      </c>
      <c r="L17" s="10">
        <f t="shared" si="1"/>
        <v>0</v>
      </c>
      <c r="M17" s="9">
        <v>81</v>
      </c>
      <c r="N17" s="15">
        <v>0.57999999999999996</v>
      </c>
    </row>
    <row r="18" spans="1:14" s="11" customFormat="1" x14ac:dyDescent="0.2">
      <c r="A18" s="9" t="str">
        <f>'1'!A18</f>
        <v>Fundamentos de Quimica</v>
      </c>
      <c r="B18" s="9"/>
      <c r="C18" s="9" t="str">
        <f>'1'!C18</f>
        <v>107C</v>
      </c>
      <c r="D18" s="9" t="str">
        <f>'1'!D18</f>
        <v>IGEM</v>
      </c>
      <c r="E18" s="9">
        <f>'1'!E18</f>
        <v>27</v>
      </c>
      <c r="F18" s="9">
        <v>24</v>
      </c>
      <c r="G18" s="9"/>
      <c r="H18" s="10"/>
      <c r="I18" s="9">
        <f t="shared" si="0"/>
        <v>3</v>
      </c>
      <c r="J18" s="10"/>
      <c r="K18" s="9">
        <v>0</v>
      </c>
      <c r="L18" s="10">
        <f t="shared" si="1"/>
        <v>0</v>
      </c>
      <c r="M18" s="9">
        <v>61</v>
      </c>
      <c r="N18" s="15">
        <v>0.88</v>
      </c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>
        <f t="shared" si="0"/>
        <v>0</v>
      </c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132</v>
      </c>
      <c r="F28" s="17">
        <f>SUM(F14:F27)</f>
        <v>110</v>
      </c>
      <c r="G28" s="17">
        <f>SUM(G14:G27)</f>
        <v>0</v>
      </c>
      <c r="H28" s="18">
        <f>SUM(F28:G28)/E28</f>
        <v>0.83333333333333337</v>
      </c>
      <c r="I28" s="17">
        <f t="shared" si="0"/>
        <v>22</v>
      </c>
      <c r="J28" s="18">
        <f t="shared" ref="J28" si="2">I28/E28</f>
        <v>0.16666666666666666</v>
      </c>
      <c r="K28" s="17">
        <f>SUM(K14:K27)</f>
        <v>0</v>
      </c>
      <c r="L28" s="18">
        <f t="shared" si="1"/>
        <v>0</v>
      </c>
      <c r="M28" s="17">
        <f>AVERAGE(M14:M27)</f>
        <v>63.6</v>
      </c>
      <c r="N28" s="19">
        <f>AVERAGE(N14:N27)</f>
        <v>0.76600000000000001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Avelino Dominguez Rodriguez</v>
      </c>
      <c r="C37" s="23"/>
      <c r="D37" s="23"/>
      <c r="E37" s="13"/>
      <c r="F37" s="13"/>
      <c r="G37" s="23" t="s">
        <v>42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B1" sqref="B1:N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/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3</v>
      </c>
      <c r="C8" s="29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5" t="s">
        <v>7</v>
      </c>
      <c r="J8" s="35"/>
      <c r="K8" s="35"/>
      <c r="L8" s="29" t="str">
        <f>'1'!L8</f>
        <v>Sep2022-Ene 2023</v>
      </c>
      <c r="M8" s="29"/>
      <c r="N8" s="29"/>
    </row>
    <row r="10" spans="1:14" x14ac:dyDescent="0.2">
      <c r="A10" s="4" t="s">
        <v>8</v>
      </c>
      <c r="B10" s="29" t="str">
        <f>'1'!B10</f>
        <v>Avelino Dominguez Rodriguez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">
      <c r="A14" s="9" t="str">
        <f>'1'!A14</f>
        <v>Calculo Diferencial</v>
      </c>
      <c r="B14" s="9"/>
      <c r="C14" s="9" t="str">
        <f>'1'!C14</f>
        <v>106A</v>
      </c>
      <c r="D14" s="9" t="str">
        <f>'1'!D14</f>
        <v>IAMB</v>
      </c>
      <c r="E14" s="9">
        <f>'1'!E14</f>
        <v>31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31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Quimica Inorganica</v>
      </c>
      <c r="B15" s="9"/>
      <c r="C15" s="9" t="str">
        <f>'1'!C15</f>
        <v>106A</v>
      </c>
      <c r="D15" s="9" t="str">
        <f>'1'!D15</f>
        <v>IAMB</v>
      </c>
      <c r="E15" s="9">
        <f>'1'!E15</f>
        <v>31</v>
      </c>
      <c r="F15" s="9"/>
      <c r="G15" s="9"/>
      <c r="H15" s="10">
        <f t="shared" si="0"/>
        <v>0</v>
      </c>
      <c r="I15" s="9">
        <f t="shared" si="1"/>
        <v>31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Termodinamica</v>
      </c>
      <c r="B16" s="9"/>
      <c r="C16" s="9" t="str">
        <f>'1'!C16</f>
        <v>306A</v>
      </c>
      <c r="D16" s="9" t="str">
        <f>'1'!D16</f>
        <v>IAMB</v>
      </c>
      <c r="E16" s="9">
        <f>'1'!E16</f>
        <v>31</v>
      </c>
      <c r="F16" s="9"/>
      <c r="G16" s="9"/>
      <c r="H16" s="10">
        <f t="shared" si="0"/>
        <v>0</v>
      </c>
      <c r="I16" s="9">
        <f t="shared" si="1"/>
        <v>31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Fundamentos de aguas residuales</v>
      </c>
      <c r="B17" s="9"/>
      <c r="C17" s="9" t="str">
        <f>'1'!C17</f>
        <v>506A</v>
      </c>
      <c r="D17" s="9" t="str">
        <f>'1'!D17</f>
        <v>IAMB</v>
      </c>
      <c r="E17" s="9">
        <f>'1'!E17</f>
        <v>12</v>
      </c>
      <c r="F17" s="9"/>
      <c r="G17" s="9"/>
      <c r="H17" s="10">
        <f t="shared" si="0"/>
        <v>0</v>
      </c>
      <c r="I17" s="9">
        <f t="shared" si="1"/>
        <v>12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tr">
        <f>'1'!A18</f>
        <v>Fundamentos de Quimica</v>
      </c>
      <c r="B18" s="9"/>
      <c r="C18" s="9" t="str">
        <f>'1'!C18</f>
        <v>107C</v>
      </c>
      <c r="D18" s="9" t="str">
        <f>'1'!D18</f>
        <v>IGEM</v>
      </c>
      <c r="E18" s="9">
        <f>'1'!E18</f>
        <v>27</v>
      </c>
      <c r="F18" s="9"/>
      <c r="G18" s="9"/>
      <c r="H18" s="10">
        <f t="shared" si="0"/>
        <v>0</v>
      </c>
      <c r="I18" s="9">
        <f t="shared" si="1"/>
        <v>27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132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132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Avelino Dominguez Rodriguez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/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4</v>
      </c>
      <c r="C8" s="29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5" t="s">
        <v>7</v>
      </c>
      <c r="J8" s="35"/>
      <c r="K8" s="35"/>
      <c r="L8" s="29" t="str">
        <f>'1'!L8</f>
        <v>Sep2022-Ene 2023</v>
      </c>
      <c r="M8" s="29"/>
      <c r="N8" s="29"/>
    </row>
    <row r="10" spans="1:14" x14ac:dyDescent="0.2">
      <c r="A10" s="4" t="s">
        <v>8</v>
      </c>
      <c r="B10" s="29" t="str">
        <f>'1'!B10</f>
        <v>Avelino Dominguez Rodriguez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">
      <c r="A14" s="9" t="str">
        <f>'1'!A14</f>
        <v>Calculo Diferencial</v>
      </c>
      <c r="B14" s="9"/>
      <c r="C14" s="9" t="str">
        <f>'1'!C14</f>
        <v>106A</v>
      </c>
      <c r="D14" s="9" t="str">
        <f>'1'!D14</f>
        <v>IAMB</v>
      </c>
      <c r="E14" s="9">
        <f>'1'!E14</f>
        <v>31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31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Quimica Inorganica</v>
      </c>
      <c r="B15" s="9"/>
      <c r="C15" s="9" t="str">
        <f>'1'!C15</f>
        <v>106A</v>
      </c>
      <c r="D15" s="9" t="str">
        <f>'1'!D15</f>
        <v>IAMB</v>
      </c>
      <c r="E15" s="9">
        <f>'1'!E15</f>
        <v>31</v>
      </c>
      <c r="F15" s="9"/>
      <c r="G15" s="9"/>
      <c r="H15" s="10">
        <f t="shared" si="0"/>
        <v>0</v>
      </c>
      <c r="I15" s="9">
        <f t="shared" si="1"/>
        <v>31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Termodinamica</v>
      </c>
      <c r="B16" s="9"/>
      <c r="C16" s="9" t="str">
        <f>'1'!C16</f>
        <v>306A</v>
      </c>
      <c r="D16" s="9" t="str">
        <f>'1'!D16</f>
        <v>IAMB</v>
      </c>
      <c r="E16" s="9">
        <f>'1'!E16</f>
        <v>31</v>
      </c>
      <c r="F16" s="9"/>
      <c r="G16" s="9"/>
      <c r="H16" s="10">
        <f t="shared" si="0"/>
        <v>0</v>
      </c>
      <c r="I16" s="9">
        <f t="shared" si="1"/>
        <v>31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Fundamentos de aguas residuales</v>
      </c>
      <c r="B17" s="9"/>
      <c r="C17" s="9" t="str">
        <f>'1'!C17</f>
        <v>506A</v>
      </c>
      <c r="D17" s="9" t="str">
        <f>'1'!D17</f>
        <v>IAMB</v>
      </c>
      <c r="E17" s="9">
        <f>'1'!E17</f>
        <v>12</v>
      </c>
      <c r="F17" s="9"/>
      <c r="G17" s="9"/>
      <c r="H17" s="10">
        <f t="shared" si="0"/>
        <v>0</v>
      </c>
      <c r="I17" s="9">
        <f t="shared" si="1"/>
        <v>12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tr">
        <f>'1'!A18</f>
        <v>Fundamentos de Quimica</v>
      </c>
      <c r="B18" s="9"/>
      <c r="C18" s="9" t="str">
        <f>'1'!C18</f>
        <v>107C</v>
      </c>
      <c r="D18" s="9" t="str">
        <f>'1'!D18</f>
        <v>IGEM</v>
      </c>
      <c r="E18" s="9">
        <f>'1'!E18</f>
        <v>27</v>
      </c>
      <c r="F18" s="9"/>
      <c r="G18" s="9"/>
      <c r="H18" s="10">
        <f t="shared" si="0"/>
        <v>0</v>
      </c>
      <c r="I18" s="9">
        <f t="shared" si="1"/>
        <v>27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132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132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Avelino Dominguez Rodriguez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A4" sqref="A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/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 t="s">
        <v>29</v>
      </c>
      <c r="C8" s="29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5" t="s">
        <v>7</v>
      </c>
      <c r="J8" s="35"/>
      <c r="K8" s="35"/>
      <c r="L8" s="29" t="str">
        <f>'1'!L8</f>
        <v>Sep2022-Ene 2023</v>
      </c>
      <c r="M8" s="29"/>
      <c r="N8" s="29"/>
    </row>
    <row r="10" spans="1:14" x14ac:dyDescent="0.2">
      <c r="A10" s="4" t="s">
        <v>8</v>
      </c>
      <c r="B10" s="29" t="str">
        <f>'1'!B10</f>
        <v>Avelino Dominguez Rodriguez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">
      <c r="A14" s="9" t="str">
        <f>'1'!A14</f>
        <v>Calculo Diferencial</v>
      </c>
      <c r="B14" s="9"/>
      <c r="C14" s="9" t="str">
        <f>'1'!C14</f>
        <v>106A</v>
      </c>
      <c r="D14" s="9" t="str">
        <f>'1'!D14</f>
        <v>IAMB</v>
      </c>
      <c r="E14" s="9">
        <f>'1'!E14</f>
        <v>31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31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Quimica Inorganica</v>
      </c>
      <c r="B15" s="9"/>
      <c r="C15" s="9" t="str">
        <f>'1'!C15</f>
        <v>106A</v>
      </c>
      <c r="D15" s="9" t="str">
        <f>'1'!D15</f>
        <v>IAMB</v>
      </c>
      <c r="E15" s="9">
        <f>'1'!E15</f>
        <v>31</v>
      </c>
      <c r="F15" s="9"/>
      <c r="G15" s="9"/>
      <c r="H15" s="10">
        <f t="shared" si="0"/>
        <v>0</v>
      </c>
      <c r="I15" s="9">
        <f t="shared" si="1"/>
        <v>31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Termodinamica</v>
      </c>
      <c r="B16" s="9"/>
      <c r="C16" s="9" t="str">
        <f>'1'!C16</f>
        <v>306A</v>
      </c>
      <c r="D16" s="9" t="str">
        <f>'1'!D16</f>
        <v>IAMB</v>
      </c>
      <c r="E16" s="9">
        <f>'1'!E16</f>
        <v>31</v>
      </c>
      <c r="F16" s="9"/>
      <c r="G16" s="9"/>
      <c r="H16" s="10">
        <f t="shared" si="0"/>
        <v>0</v>
      </c>
      <c r="I16" s="9">
        <f t="shared" si="1"/>
        <v>31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Fundamentos de aguas residuales</v>
      </c>
      <c r="B17" s="9"/>
      <c r="C17" s="9" t="str">
        <f>'1'!C17</f>
        <v>506A</v>
      </c>
      <c r="D17" s="9" t="str">
        <f>'1'!D17</f>
        <v>IAMB</v>
      </c>
      <c r="E17" s="9">
        <f>'1'!E17</f>
        <v>12</v>
      </c>
      <c r="F17" s="9"/>
      <c r="G17" s="9"/>
      <c r="H17" s="10">
        <f t="shared" si="0"/>
        <v>0</v>
      </c>
      <c r="I17" s="9">
        <f t="shared" si="1"/>
        <v>12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tr">
        <f>'1'!A18</f>
        <v>Fundamentos de Quimica</v>
      </c>
      <c r="B18" s="9"/>
      <c r="C18" s="9" t="str">
        <f>'1'!C18</f>
        <v>107C</v>
      </c>
      <c r="D18" s="9" t="str">
        <f>'1'!D18</f>
        <v>IGEM</v>
      </c>
      <c r="E18" s="9">
        <f>'1'!E18</f>
        <v>27</v>
      </c>
      <c r="F18" s="9"/>
      <c r="G18" s="9"/>
      <c r="H18" s="10">
        <f t="shared" si="0"/>
        <v>0</v>
      </c>
      <c r="I18" s="9">
        <f t="shared" si="1"/>
        <v>27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132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132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Avelino Dominguez Rodriguez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Jessica A. Rys</cp:lastModifiedBy>
  <cp:revision/>
  <dcterms:created xsi:type="dcterms:W3CDTF">2021-11-22T14:45:25Z</dcterms:created>
  <dcterms:modified xsi:type="dcterms:W3CDTF">2022-11-03T18:15:52Z</dcterms:modified>
  <cp:category/>
  <cp:contentStatus/>
</cp:coreProperties>
</file>