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6101E394-5C78-4FE7-A13C-06A4FA46DA5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9" i="24"/>
  <c r="I28" i="24"/>
  <c r="I27" i="24"/>
  <c r="I26" i="24"/>
  <c r="I25" i="24"/>
  <c r="I24" i="24"/>
  <c r="I23" i="24"/>
  <c r="I22" i="24"/>
  <c r="I21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A17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H25" i="22"/>
  <c r="L24" i="22"/>
  <c r="H24" i="22"/>
  <c r="L23" i="22"/>
  <c r="L21" i="22"/>
  <c r="I21" i="22"/>
  <c r="J21" i="22" s="1"/>
  <c r="H21" i="22"/>
  <c r="I20" i="22"/>
  <c r="J20" i="22" s="1"/>
  <c r="H20" i="22"/>
  <c r="H19" i="22"/>
  <c r="L17" i="22"/>
  <c r="I17" i="22"/>
  <c r="J17" i="22" s="1"/>
  <c r="L16" i="22"/>
  <c r="I16" i="22"/>
  <c r="J16" i="22" s="1"/>
  <c r="H16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9" i="22" l="1"/>
  <c r="I23" i="22"/>
  <c r="J23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9" i="24"/>
  <c r="L20" i="24"/>
  <c r="E30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<sst xmlns="http://schemas.openxmlformats.org/spreadsheetml/2006/main" count="210" uniqueCount="51">
  <si>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</si>
  <si>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</si>
  <si>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</si>
  <si>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</si>
  <si>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</si>
  <si>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</si>
  <si>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</si>
  <si>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</si>
  <si>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</si>
  <si>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</si>
  <si>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</si>
  <si>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</si>
  <si>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</si>
  <si>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</si>
  <si>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</si>
  <si>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</si>
  <si>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</si>
  <si>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</si>
  <si>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</si>
  <si>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</si>
  <si>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</si>
  <si>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</si>
  <si>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</si>
  <si>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</si>
  <si>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</si>
  <si>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</si>
  <si>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</si>
  <si>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</si>
  <si>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</si>
  <si>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</si>
  <si>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</si>
  <si>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</si>
  <si>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</si>
  <si>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</si>
  <si>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</si>
  <si>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</si>
  <si>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</si>
  <si>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</si>
  <si>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</si>
  <si>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</si>
  <si>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</si>
  <si>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</si>
  <si>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Jessica A. Reyes Larios</t>
  </si>
  <si>
    <t>IAMB</t>
  </si>
  <si>
    <t>IGEM</t>
  </si>
  <si>
    <t>Sep2022-Ene 2023</t>
  </si>
  <si>
    <t>II</t>
  </si>
  <si>
    <t>III</t>
  </si>
  <si>
    <t>S/E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</si>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</sst>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Q30" sqref="Q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43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35</v>
      </c>
      <c r="B15" s="9" t="s">
        <v>21</v>
      </c>
      <c r="C15" s="9" t="s">
        <v>34</v>
      </c>
      <c r="D15" s="9" t="s">
        <v>43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36</v>
      </c>
      <c r="B16" s="9" t="s">
        <v>21</v>
      </c>
      <c r="C16" s="9" t="s">
        <v>37</v>
      </c>
      <c r="D16" s="9" t="s">
        <v>43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43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21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46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21</v>
      </c>
      <c r="G14" s="9"/>
      <c r="H14" s="10">
        <f t="shared" ref="H14:H27" si="0">F14/E14</f>
        <v>0.67741935483870963</v>
      </c>
      <c r="I14" s="9">
        <f t="shared" ref="I14:I28" si="1">(E14-SUM(F14:G14))-K14</f>
        <v>10</v>
      </c>
      <c r="J14" s="10">
        <f t="shared" ref="J14:J28" si="2">I14/E14</f>
        <v>0.32258064516129031</v>
      </c>
      <c r="K14" s="9">
        <v>0</v>
      </c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Quimica Inorganica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9">
        <v>56</v>
      </c>
      <c r="N15" s="15">
        <v>0.96</v>
      </c>
    </row>
    <row r="16" spans="1:14" s="11" customFormat="1" x14ac:dyDescent="0.2">
      <c r="A16" s="9" t="str">
        <f>'1'!A16</f>
        <v>Termodinamica</v>
      </c>
      <c r="B16" s="9" t="s">
        <v>46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23</v>
      </c>
      <c r="G16" s="9"/>
      <c r="H16" s="10">
        <f t="shared" si="0"/>
        <v>0.74193548387096775</v>
      </c>
      <c r="I16" s="9">
        <f t="shared" si="1"/>
        <v>8</v>
      </c>
      <c r="J16" s="10">
        <f t="shared" si="2"/>
        <v>0.25806451612903225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aguas residuales</v>
      </c>
      <c r="B17" s="9" t="s">
        <v>46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81</v>
      </c>
      <c r="N17" s="15">
        <v>0.57999999999999996</v>
      </c>
    </row>
    <row r="18" spans="1:14" s="11" customFormat="1" x14ac:dyDescent="0.2">
      <c r="A18" s="9" t="str">
        <f>'1'!A18</f>
        <v>Fundamentos de Quimica</v>
      </c>
      <c r="B18" s="9" t="s">
        <v>46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24</v>
      </c>
      <c r="G18" s="9"/>
      <c r="H18" s="10">
        <f t="shared" si="0"/>
        <v>0.88888888888888884</v>
      </c>
      <c r="I18" s="9">
        <f t="shared" si="1"/>
        <v>3</v>
      </c>
      <c r="J18" s="10">
        <f t="shared" si="2"/>
        <v>0.1111111111111111</v>
      </c>
      <c r="K18" s="9">
        <v>0</v>
      </c>
      <c r="L18" s="10">
        <f t="shared" si="3"/>
        <v>0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110</v>
      </c>
      <c r="G28" s="17">
        <f>SUM(G14:G27)</f>
        <v>0</v>
      </c>
      <c r="H28" s="18">
        <f>SUM(F28:G28)/E28</f>
        <v>0.83333333333333337</v>
      </c>
      <c r="I28" s="17">
        <f t="shared" si="1"/>
        <v>22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63.6</v>
      </c>
      <c r="N28" s="19">
        <f>AVERAGE(N14:N27)</f>
        <v>0.76600000000000001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47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22</v>
      </c>
      <c r="G14" s="9"/>
      <c r="H14" s="10">
        <v>0</v>
      </c>
      <c r="I14" s="9">
        <f t="shared" ref="I14:I28" si="0">(E14-SUM(F14:G14))-K14</f>
        <v>9</v>
      </c>
      <c r="J14" s="10">
        <v>0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Quimica Inorganica</v>
      </c>
      <c r="B15" s="9" t="s">
        <v>48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0</v>
      </c>
      <c r="G15" s="9"/>
      <c r="H15" s="10"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Termodinamica</v>
      </c>
      <c r="B16" s="9" t="s">
        <v>47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16</v>
      </c>
      <c r="G16" s="9"/>
      <c r="H16" s="10">
        <v>0</v>
      </c>
      <c r="I16" s="9">
        <f t="shared" si="0"/>
        <v>15</v>
      </c>
      <c r="J16" s="10">
        <v>0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aguas residuales</v>
      </c>
      <c r="B17" s="9" t="s">
        <v>47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v>0</v>
      </c>
      <c r="I17" s="9">
        <f t="shared" si="0"/>
        <v>0</v>
      </c>
      <c r="J17" s="10">
        <v>0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Fundamentos de Quimica</v>
      </c>
      <c r="B18" s="9" t="s">
        <v>47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22</v>
      </c>
      <c r="G18" s="9"/>
      <c r="H18" s="10">
        <v>0</v>
      </c>
      <c r="I18" s="9">
        <f t="shared" si="0"/>
        <v>5</v>
      </c>
      <c r="J18" s="10">
        <v>0</v>
      </c>
      <c r="K18" s="9"/>
      <c r="L18" s="10">
        <f t="shared" si="1"/>
        <v>0</v>
      </c>
      <c r="M18" s="9">
        <v>63</v>
      </c>
      <c r="N18" s="15">
        <v>0.81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0"/>
        <v>60</v>
      </c>
      <c r="J28" s="18">
        <f t="shared" si="3"/>
        <v>0.45454545454545453</v>
      </c>
      <c r="K28" s="17">
        <f>SUM(K14:K27)</f>
        <v>0</v>
      </c>
      <c r="L28" s="18">
        <f t="shared" si="1"/>
        <v>0</v>
      </c>
      <c r="M28" s="17">
        <f>AVERAGE(M14:M27)</f>
        <v>52.4</v>
      </c>
      <c r="N28" s="19">
        <f>AVERAGE(N14:N27)</f>
        <v>0.57199999999999995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topLeftCell="A7" zoomScale="85" zoomScaleNormal="85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49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17</v>
      </c>
      <c r="G14" s="9"/>
      <c r="H14" s="10"/>
      <c r="I14" s="9">
        <f t="shared" ref="I14:I30" si="0">(E14-SUM(F14:G14))-K14</f>
        <v>14</v>
      </c>
      <c r="J14" s="10"/>
      <c r="K14" s="9">
        <v>0</v>
      </c>
      <c r="L14" s="10">
        <f t="shared" ref="L14:L30" si="1">K14/E14</f>
        <v>0</v>
      </c>
      <c r="M14" s="9">
        <v>60</v>
      </c>
      <c r="N14" s="15">
        <v>0.55000000000000004</v>
      </c>
    </row>
    <row r="15" spans="1:14" s="11" customFormat="1" x14ac:dyDescent="0.2">
      <c r="A15" s="9" t="s">
        <v>35</v>
      </c>
      <c r="B15" s="9" t="s">
        <v>47</v>
      </c>
      <c r="C15" s="9" t="s">
        <v>34</v>
      </c>
      <c r="D15" s="9" t="s">
        <v>43</v>
      </c>
      <c r="E15" s="9">
        <v>31</v>
      </c>
      <c r="F15" s="9">
        <v>29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60</v>
      </c>
      <c r="N15" s="15">
        <v>0.94</v>
      </c>
    </row>
    <row r="16" spans="1:14" s="11" customFormat="1" x14ac:dyDescent="0.2">
      <c r="A16" s="9" t="str">
        <f>'1'!A15</f>
        <v>Quimica Inorganica</v>
      </c>
      <c r="B16" s="9" t="s">
        <v>49</v>
      </c>
      <c r="C16" s="9" t="str">
        <f>'1'!C15</f>
        <v>106A</v>
      </c>
      <c r="D16" s="9" t="str">
        <f>'1'!D15</f>
        <v>IAMB</v>
      </c>
      <c r="E16" s="9">
        <f>'1'!E15</f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tr">
        <f>'1'!A16</f>
        <v>Termodinamica</v>
      </c>
      <c r="B17" s="9" t="s">
        <v>49</v>
      </c>
      <c r="C17" s="9" t="str">
        <f>'1'!C16</f>
        <v>306A</v>
      </c>
      <c r="D17" s="9" t="str">
        <f>'1'!D16</f>
        <v>IAMB</v>
      </c>
      <c r="E17" s="9">
        <f>'1'!E16</f>
        <v>31</v>
      </c>
      <c r="F17" s="9">
        <v>17</v>
      </c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>
        <v>62</v>
      </c>
      <c r="N17" s="15">
        <v>0.55000000000000004</v>
      </c>
    </row>
    <row r="18" spans="1:14" s="11" customFormat="1" x14ac:dyDescent="0.2">
      <c r="A18" s="9" t="s">
        <v>38</v>
      </c>
      <c r="B18" s="9" t="s">
        <v>49</v>
      </c>
      <c r="C18" s="9" t="s">
        <v>39</v>
      </c>
      <c r="D18" s="9" t="s">
        <v>43</v>
      </c>
      <c r="E18" s="9">
        <v>12</v>
      </c>
      <c r="F18" s="9">
        <v>11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59</v>
      </c>
      <c r="N18" s="15">
        <v>0.92</v>
      </c>
    </row>
    <row r="19" spans="1:14" s="11" customFormat="1" x14ac:dyDescent="0.2">
      <c r="A19" s="9" t="str">
        <f>'1'!A17</f>
        <v>Fundamentos de aguas residuales</v>
      </c>
      <c r="B19" s="9" t="s">
        <v>50</v>
      </c>
      <c r="C19" s="9" t="str">
        <f>'1'!C17</f>
        <v>506A</v>
      </c>
      <c r="D19" s="9" t="str">
        <f>'1'!D17</f>
        <v>IAMB</v>
      </c>
      <c r="E19" s="9">
        <f>'1'!E17</f>
        <v>12</v>
      </c>
      <c r="F19" s="9">
        <v>11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63</v>
      </c>
      <c r="N19" s="15">
        <v>0.92</v>
      </c>
    </row>
    <row r="20" spans="1:14" s="11" customFormat="1" x14ac:dyDescent="0.2">
      <c r="A20" s="9" t="str">
        <f>'1'!A18</f>
        <v>Fundamentos de Quimica</v>
      </c>
      <c r="B20" s="9" t="s">
        <v>49</v>
      </c>
      <c r="C20" s="9" t="str">
        <f>'1'!C18</f>
        <v>107C</v>
      </c>
      <c r="D20" s="9" t="str">
        <f>'1'!D18</f>
        <v>IGEM</v>
      </c>
      <c r="E20" s="9">
        <f>'1'!E18</f>
        <v>27</v>
      </c>
      <c r="F20" s="9">
        <v>24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61</v>
      </c>
      <c r="N20" s="15">
        <v>0.89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>
        <f t="shared" si="0"/>
        <v>0</v>
      </c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175</v>
      </c>
      <c r="F30" s="17">
        <f>SUM(F14:F29)</f>
        <v>135</v>
      </c>
      <c r="G30" s="17">
        <f>SUM(G14:G29)</f>
        <v>0</v>
      </c>
      <c r="H30" s="18">
        <f>SUM(F30:G30)/E30</f>
        <v>0.77142857142857146</v>
      </c>
      <c r="I30" s="17">
        <f t="shared" si="0"/>
        <v>40</v>
      </c>
      <c r="J30" s="18">
        <f t="shared" ref="J21:J30" si="2">I30/E30</f>
        <v>0.22857142857142856</v>
      </c>
      <c r="K30" s="17">
        <f>SUM(K14:K29)</f>
        <v>0</v>
      </c>
      <c r="L30" s="18">
        <f t="shared" si="1"/>
        <v>0</v>
      </c>
      <c r="M30" s="17">
        <f>AVERAGE(M14:M29)</f>
        <v>60.714285714285715</v>
      </c>
      <c r="N30" s="19">
        <f>AVERAGE(N14:N29)</f>
        <v>0.80142857142857138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Avelino Dominguez Rodriguez</v>
      </c>
      <c r="C39" s="40"/>
      <c r="D39" s="40"/>
      <c r="E39" s="13"/>
      <c r="F39" s="13"/>
      <c r="G39" s="40" t="s">
        <v>42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2023-01-06T21:43:28Z</dcterms:modified>
  <cp:category/>
  <cp:contentStatus/>
</cp:coreProperties>
</file>