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"/>
    </mc:Choice>
  </mc:AlternateContent>
  <xr:revisionPtr revIDLastSave="0" documentId="13_ncr:1_{D29F9FE3-611C-4204-A97B-30195ECF029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9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<sst xmlns="http://schemas.openxmlformats.org/spreadsheetml/2006/main" count="216" uniqueCount="52">
  <si>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</si>
  <si>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</si>
  <si>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</si>
  <si>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</si>
  <si>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</si>
  <si>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</si>
  <si>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</si>
  <si>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</si>
  <si>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</si>
  <si>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</si>
  <si>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</si>
  <si>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</si>
  <si>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</si>
  <si>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</si>
  <si>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</si>
  <si>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</si>
  <si>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</si>
  <si>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</si>
  <si>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</si>
  <si>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</si>
  <si>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</si>
  <si>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</si>
  <si>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</si>
  <si>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</si>
  <si>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</si>
  <si>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</si>
  <si>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</si>
  <si>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</si>
  <si>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</si>
  <si>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</si>
  <si>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</si>
  <si>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</si>
  <si>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</si>
  <si>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</si>
  <si>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</si>
  <si>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</si>
  <si>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</si>
  <si>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</si>
  <si>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</si>
  <si>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</si>
  <si>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</si>
  <si>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</si>
  <si>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</si>
  <si>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</si>
  <si>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</si>
  <si>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</si>
  <si>
    <t>II</t>
  </si>
  <si>
    <t>III</t>
  </si>
  <si>
    <t>S/E</t>
  </si>
  <si>
    <t>IV</t>
  </si>
  <si>
    <t>V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</si>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</sst>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>
        <f t="shared" ref="H14:H27" si="0">F14/E14</f>
        <v>0.67741935483870963</v>
      </c>
      <c r="I14" s="9">
        <f t="shared" ref="I14:I28" si="1">(E14-SUM(F14:G14))-K14</f>
        <v>10</v>
      </c>
      <c r="J14" s="10">
        <f t="shared" ref="J14:J28" si="2">I14/E14</f>
        <v>0.32258064516129031</v>
      </c>
      <c r="K14" s="9">
        <v>0</v>
      </c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 t="s">
        <v>46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>
        <f t="shared" si="0"/>
        <v>0.74193548387096775</v>
      </c>
      <c r="I16" s="9">
        <f t="shared" si="1"/>
        <v>8</v>
      </c>
      <c r="J16" s="10">
        <f t="shared" si="2"/>
        <v>0.25806451612903225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 t="s">
        <v>46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 t="s">
        <v>46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>
        <f t="shared" si="0"/>
        <v>0.88888888888888884</v>
      </c>
      <c r="I18" s="9">
        <f t="shared" si="1"/>
        <v>3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1"/>
        <v>22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22</v>
      </c>
      <c r="G14" s="9"/>
      <c r="H14" s="10">
        <v>0</v>
      </c>
      <c r="I14" s="9">
        <f t="shared" ref="I14:I28" si="0">(E14-SUM(F14:G14))-K14</f>
        <v>9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Quimica Inorganica</v>
      </c>
      <c r="B15" s="9" t="s">
        <v>48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0</v>
      </c>
      <c r="G15" s="9"/>
      <c r="H15" s="10"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Termodinamica</v>
      </c>
      <c r="B16" s="9" t="s">
        <v>47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16</v>
      </c>
      <c r="G16" s="9"/>
      <c r="H16" s="10">
        <v>0</v>
      </c>
      <c r="I16" s="9">
        <f t="shared" si="0"/>
        <v>15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aguas residuales</v>
      </c>
      <c r="B17" s="9" t="s">
        <v>47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v>0</v>
      </c>
      <c r="I17" s="9">
        <f t="shared" si="0"/>
        <v>0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Fundamentos de Quimica</v>
      </c>
      <c r="B18" s="9" t="s">
        <v>47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22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63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si="3"/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49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17</v>
      </c>
      <c r="G14" s="9"/>
      <c r="H14" s="10">
        <v>0</v>
      </c>
      <c r="I14" s="9">
        <f t="shared" ref="I14:I30" si="0">(E14-SUM(F14:G14))-K14</f>
        <v>14</v>
      </c>
      <c r="J14" s="10">
        <v>0</v>
      </c>
      <c r="K14" s="9"/>
      <c r="L14" s="10">
        <f t="shared" ref="L14:L30" si="1">K14/E14</f>
        <v>0</v>
      </c>
      <c r="M14" s="9">
        <v>60</v>
      </c>
      <c r="N14" s="15">
        <v>0.55000000000000004</v>
      </c>
    </row>
    <row r="15" spans="1:14" s="11" customFormat="1" x14ac:dyDescent="0.2">
      <c r="A15" s="9" t="s">
        <v>35</v>
      </c>
      <c r="B15" s="9" t="s">
        <v>47</v>
      </c>
      <c r="C15" s="9" t="s">
        <v>34</v>
      </c>
      <c r="D15" s="9" t="s">
        <v>43</v>
      </c>
      <c r="E15" s="9">
        <v>31</v>
      </c>
      <c r="F15" s="9">
        <v>29</v>
      </c>
      <c r="G15" s="9"/>
      <c r="H15" s="10">
        <v>0</v>
      </c>
      <c r="I15" s="9">
        <v>2</v>
      </c>
      <c r="J15" s="10">
        <v>0</v>
      </c>
      <c r="K15" s="9"/>
      <c r="L15" s="10">
        <v>0</v>
      </c>
      <c r="M15" s="9">
        <v>60</v>
      </c>
      <c r="N15" s="15">
        <v>0.94</v>
      </c>
    </row>
    <row r="16" spans="1:14" s="11" customFormat="1" x14ac:dyDescent="0.2">
      <c r="A16" s="9" t="str">
        <f>'1'!A15</f>
        <v>Quimica Inorganica</v>
      </c>
      <c r="B16" s="9" t="s">
        <v>49</v>
      </c>
      <c r="C16" s="9" t="str">
        <f>'1'!C15</f>
        <v>106A</v>
      </c>
      <c r="D16" s="9" t="str">
        <f>'1'!D15</f>
        <v>IAMB</v>
      </c>
      <c r="E16" s="9">
        <f>'1'!E15</f>
        <v>31</v>
      </c>
      <c r="F16" s="9">
        <v>26</v>
      </c>
      <c r="G16" s="9"/>
      <c r="H16" s="10">
        <v>0</v>
      </c>
      <c r="I16" s="9">
        <f t="shared" si="0"/>
        <v>5</v>
      </c>
      <c r="J16" s="10">
        <v>0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tr">
        <f>'1'!A16</f>
        <v>Termodinamica</v>
      </c>
      <c r="B17" s="9" t="s">
        <v>49</v>
      </c>
      <c r="C17" s="9" t="str">
        <f>'1'!C16</f>
        <v>306A</v>
      </c>
      <c r="D17" s="9" t="str">
        <f>'1'!D16</f>
        <v>IAMB</v>
      </c>
      <c r="E17" s="9">
        <f>'1'!E16</f>
        <v>31</v>
      </c>
      <c r="F17" s="9">
        <v>17</v>
      </c>
      <c r="G17" s="9"/>
      <c r="H17" s="10">
        <v>0</v>
      </c>
      <c r="I17" s="9">
        <f t="shared" si="0"/>
        <v>14</v>
      </c>
      <c r="J17" s="10">
        <v>0</v>
      </c>
      <c r="K17" s="9"/>
      <c r="L17" s="10">
        <f t="shared" si="1"/>
        <v>0</v>
      </c>
      <c r="M17" s="9">
        <v>62</v>
      </c>
      <c r="N17" s="15">
        <v>0.55000000000000004</v>
      </c>
    </row>
    <row r="18" spans="1:14" s="11" customFormat="1" x14ac:dyDescent="0.2">
      <c r="A18" s="9" t="s">
        <v>38</v>
      </c>
      <c r="B18" s="9" t="s">
        <v>49</v>
      </c>
      <c r="C18" s="9" t="s">
        <v>39</v>
      </c>
      <c r="D18" s="9" t="s">
        <v>43</v>
      </c>
      <c r="E18" s="9">
        <v>12</v>
      </c>
      <c r="F18" s="9">
        <v>11</v>
      </c>
      <c r="G18" s="9"/>
      <c r="H18" s="10">
        <v>0</v>
      </c>
      <c r="I18" s="9">
        <v>1</v>
      </c>
      <c r="J18" s="10">
        <v>0</v>
      </c>
      <c r="K18" s="9"/>
      <c r="L18" s="10">
        <v>0</v>
      </c>
      <c r="M18" s="9">
        <v>59</v>
      </c>
      <c r="N18" s="15">
        <v>0.92</v>
      </c>
    </row>
    <row r="19" spans="1:14" s="11" customFormat="1" x14ac:dyDescent="0.2">
      <c r="A19" s="9" t="str">
        <f>'1'!A17</f>
        <v>Fundamentos de aguas residuales</v>
      </c>
      <c r="B19" s="9" t="s">
        <v>50</v>
      </c>
      <c r="C19" s="9" t="str">
        <f>'1'!C17</f>
        <v>506A</v>
      </c>
      <c r="D19" s="9" t="str">
        <f>'1'!D17</f>
        <v>IAMB</v>
      </c>
      <c r="E19" s="9">
        <f>'1'!E17</f>
        <v>12</v>
      </c>
      <c r="F19" s="9">
        <v>11</v>
      </c>
      <c r="G19" s="9"/>
      <c r="H19" s="10">
        <v>0</v>
      </c>
      <c r="I19" s="9">
        <f t="shared" si="0"/>
        <v>1</v>
      </c>
      <c r="J19" s="10">
        <v>0</v>
      </c>
      <c r="K19" s="9"/>
      <c r="L19" s="10">
        <f t="shared" si="1"/>
        <v>0</v>
      </c>
      <c r="M19" s="9">
        <v>63</v>
      </c>
      <c r="N19" s="15">
        <v>0.92</v>
      </c>
    </row>
    <row r="20" spans="1:14" s="11" customFormat="1" x14ac:dyDescent="0.2">
      <c r="A20" s="9" t="str">
        <f>'1'!A18</f>
        <v>Fundamentos de Quimica</v>
      </c>
      <c r="B20" s="9" t="s">
        <v>49</v>
      </c>
      <c r="C20" s="9" t="str">
        <f>'1'!C18</f>
        <v>107C</v>
      </c>
      <c r="D20" s="9" t="str">
        <f>'1'!D18</f>
        <v>IGEM</v>
      </c>
      <c r="E20" s="9">
        <f>'1'!E18</f>
        <v>27</v>
      </c>
      <c r="F20" s="9">
        <v>24</v>
      </c>
      <c r="G20" s="9"/>
      <c r="H20" s="10">
        <v>0</v>
      </c>
      <c r="I20" s="9">
        <f t="shared" si="0"/>
        <v>3</v>
      </c>
      <c r="J20" s="10">
        <v>0</v>
      </c>
      <c r="K20" s="9"/>
      <c r="L20" s="10">
        <f t="shared" si="1"/>
        <v>0</v>
      </c>
      <c r="M20" s="9">
        <v>61</v>
      </c>
      <c r="N20" s="15">
        <v>0.89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ref="H21:H29" si="2">F21/E21</f>
        <v>#DIV/0!</v>
      </c>
      <c r="I21" s="9">
        <f t="shared" si="0"/>
        <v>0</v>
      </c>
      <c r="J21" s="10" t="e">
        <f t="shared" ref="J21:J30" si="3">I21/E21</f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175</v>
      </c>
      <c r="F30" s="17">
        <f>SUM(F14:F29)</f>
        <v>135</v>
      </c>
      <c r="G30" s="17">
        <f>SUM(G14:G29)</f>
        <v>0</v>
      </c>
      <c r="H30" s="18">
        <f>SUM(F30:G30)/E30</f>
        <v>0.77142857142857146</v>
      </c>
      <c r="I30" s="17">
        <f t="shared" si="0"/>
        <v>40</v>
      </c>
      <c r="J30" s="18">
        <f t="shared" si="3"/>
        <v>0.22857142857142856</v>
      </c>
      <c r="K30" s="17">
        <f>SUM(K14:K29)</f>
        <v>0</v>
      </c>
      <c r="L30" s="18">
        <f t="shared" si="1"/>
        <v>0</v>
      </c>
      <c r="M30" s="17">
        <f>AVERAGE(M14:M29)</f>
        <v>60.714285714285715</v>
      </c>
      <c r="N30" s="19">
        <f>AVERAGE(N14:N29)</f>
        <v>0.80142857142857138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Avelino Dominguez Rodriguez</v>
      </c>
      <c r="C39" s="40"/>
      <c r="D39" s="40"/>
      <c r="E39" s="13"/>
      <c r="F39" s="13"/>
      <c r="G39" s="40" t="s">
        <v>42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51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11</v>
      </c>
      <c r="G14" s="9">
        <v>18</v>
      </c>
      <c r="H14" s="10">
        <v>0.94</v>
      </c>
      <c r="I14" s="9">
        <f t="shared" ref="I14:I28" si="0">(E14-SUM(F14:G14))-K14</f>
        <v>2</v>
      </c>
      <c r="J14" s="10">
        <f t="shared" ref="J14:J28" si="1">I14/E14</f>
        <v>6.4516129032258063E-2</v>
      </c>
      <c r="K14" s="9">
        <v>0</v>
      </c>
      <c r="L14" s="10">
        <f t="shared" ref="L14:L28" si="2">K14/E14</f>
        <v>0</v>
      </c>
      <c r="M14" s="9">
        <v>59</v>
      </c>
      <c r="N14" s="15">
        <v>0.75</v>
      </c>
    </row>
    <row r="15" spans="1:14" s="11" customFormat="1" x14ac:dyDescent="0.2">
      <c r="A15" s="9" t="str">
        <f>'1'!A15</f>
        <v>Quimica Inorganica</v>
      </c>
      <c r="B15" s="9" t="s">
        <v>51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25</v>
      </c>
      <c r="G15" s="9">
        <v>4</v>
      </c>
      <c r="H15" s="10">
        <v>0.94</v>
      </c>
      <c r="I15" s="9">
        <f t="shared" si="0"/>
        <v>2</v>
      </c>
      <c r="J15" s="10">
        <f t="shared" si="1"/>
        <v>6.4516129032258063E-2</v>
      </c>
      <c r="K15" s="9">
        <v>0</v>
      </c>
      <c r="L15" s="10">
        <f t="shared" si="2"/>
        <v>0</v>
      </c>
      <c r="M15" s="9">
        <v>62</v>
      </c>
      <c r="N15" s="15">
        <v>0.76</v>
      </c>
    </row>
    <row r="16" spans="1:14" s="11" customFormat="1" x14ac:dyDescent="0.2">
      <c r="A16" s="9" t="str">
        <f>'1'!A16</f>
        <v>Termodinamica</v>
      </c>
      <c r="B16" s="9" t="s">
        <v>51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13</v>
      </c>
      <c r="G16" s="9">
        <v>14</v>
      </c>
      <c r="H16" s="10">
        <v>0.87</v>
      </c>
      <c r="I16" s="9">
        <f t="shared" si="0"/>
        <v>4</v>
      </c>
      <c r="J16" s="10">
        <f t="shared" si="1"/>
        <v>0.12903225806451613</v>
      </c>
      <c r="K16" s="9">
        <v>0</v>
      </c>
      <c r="L16" s="10">
        <f t="shared" si="2"/>
        <v>0</v>
      </c>
      <c r="M16" s="9">
        <v>65</v>
      </c>
      <c r="N16" s="15">
        <v>0.84</v>
      </c>
    </row>
    <row r="17" spans="1:14" s="11" customFormat="1" x14ac:dyDescent="0.2">
      <c r="A17" s="9" t="str">
        <f>'1'!A17</f>
        <v>Fundamentos de aguas residuales</v>
      </c>
      <c r="B17" s="9" t="s">
        <v>51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10</v>
      </c>
      <c r="G17" s="9">
        <v>2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78</v>
      </c>
      <c r="N17" s="15">
        <v>0.82</v>
      </c>
    </row>
    <row r="18" spans="1:14" s="11" customFormat="1" x14ac:dyDescent="0.2">
      <c r="A18" s="9" t="str">
        <f>'1'!A18</f>
        <v>Fundamentos de Quimica</v>
      </c>
      <c r="B18" s="9" t="s">
        <v>51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23</v>
      </c>
      <c r="G18" s="9">
        <v>1</v>
      </c>
      <c r="H18" s="10">
        <v>0.89</v>
      </c>
      <c r="I18" s="9">
        <f t="shared" si="0"/>
        <v>3</v>
      </c>
      <c r="J18" s="10">
        <f t="shared" si="1"/>
        <v>0.1111111111111111</v>
      </c>
      <c r="K18" s="9">
        <v>0</v>
      </c>
      <c r="L18" s="10">
        <f t="shared" si="2"/>
        <v>0</v>
      </c>
      <c r="M18" s="9">
        <v>65</v>
      </c>
      <c r="N18" s="15">
        <v>0.85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82</v>
      </c>
      <c r="G28" s="17">
        <f>SUM(G14:G27)</f>
        <v>39</v>
      </c>
      <c r="H28" s="18">
        <f>SUM(F28:G28)/E28</f>
        <v>0.91666666666666663</v>
      </c>
      <c r="I28" s="17">
        <f t="shared" si="0"/>
        <v>11</v>
      </c>
      <c r="J28" s="18">
        <f t="shared" si="1"/>
        <v>8.3333333333333329E-2</v>
      </c>
      <c r="K28" s="17">
        <f>SUM(K14:K27)</f>
        <v>0</v>
      </c>
      <c r="L28" s="18">
        <f t="shared" si="2"/>
        <v>0</v>
      </c>
      <c r="M28" s="17">
        <f>AVERAGE(M14:M27)</f>
        <v>65.8</v>
      </c>
      <c r="N28" s="19">
        <f>AVERAGE(N14:N27)</f>
        <v>0.80399999999999994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2023-01-16T18:53:10Z</dcterms:modified>
  <cp:category/>
  <cp:contentStatus/>
</cp:coreProperties>
</file>