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B:\DOCTOS AGO-DIC-2022\MIS MATERIA\"/>
    </mc:Choice>
  </mc:AlternateContent>
  <xr:revisionPtr revIDLastSave="0" documentId="13_ncr:1_{F8A1E791-36E3-4C39-ACA3-ED92E5E94E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L25" i="22"/>
  <c r="H25" i="22"/>
  <c r="L24" i="22"/>
  <c r="I24" i="22"/>
  <c r="J24" i="22" s="1"/>
  <c r="L23" i="22"/>
  <c r="I23" i="22"/>
  <c r="J23" i="22" s="1"/>
  <c r="H23" i="22"/>
  <c r="I21" i="22"/>
  <c r="J21" i="22" s="1"/>
  <c r="H21" i="22"/>
  <c r="L20" i="22"/>
  <c r="H20" i="22"/>
  <c r="I19" i="22"/>
  <c r="J19" i="22" s="1"/>
  <c r="L17" i="22"/>
  <c r="I17" i="22"/>
  <c r="J17" i="22" s="1"/>
  <c r="H17" i="22"/>
  <c r="I16" i="22"/>
  <c r="J16" i="22" s="1"/>
  <c r="H16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9" i="22" l="1"/>
  <c r="I15" i="22"/>
  <c r="J15" i="22" s="1"/>
  <c r="H15" i="22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<sst xmlns="http://schemas.openxmlformats.org/spreadsheetml/2006/main" count="183" uniqueCount="47">
  <si>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</si>
  <si>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</si>
  <si>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</si>
  <si>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</si>
  <si>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</si>
  <si>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</si>
  <si>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</si>
  <si>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</si>
  <si>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</si>
  <si>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</si>
  <si>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</si>
  <si>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</si>
  <si>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</si>
  <si>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</si>
  <si>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</si>
  <si>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</si>
  <si>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</si>
  <si>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</si>
  <si>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</si>
  <si>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</si>
  <si>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</si>
  <si>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</si>
  <si>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</si>
  <si>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</si>
  <si>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</si>
  <si>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</si>
  <si>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</si>
  <si>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</si>
  <si>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</si>
  <si>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</si>
  <si>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</si>
  <si>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</si>
  <si>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SEP22-ENE23</t>
  </si>
  <si>
    <t>METROLOGIA Y NORMALIZACION</t>
  </si>
  <si>
    <t>301 C</t>
  </si>
  <si>
    <t>IIND</t>
  </si>
  <si>
    <t>MIA. BERNABE CONTERAS CONTRERAS</t>
  </si>
  <si>
    <t>ME. MARTA GABRIELA LIMON OROZCO</t>
  </si>
  <si>
    <t>301 B</t>
  </si>
  <si>
    <t>ERGONOMIA</t>
  </si>
  <si>
    <t xml:space="preserve">INVESTIGACION DE OPERACIONES </t>
  </si>
  <si>
    <t>501-A</t>
  </si>
  <si>
    <t>501-B</t>
  </si>
  <si>
    <t>304-A</t>
  </si>
  <si>
    <t>304-B</t>
  </si>
  <si>
    <t>isc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</si>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</sst>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>
    <xdr:from>
      <xdr:col>3</xdr:col>
      <xdr:colOff>100852</xdr:colOff>
      <xdr:row>33</xdr:row>
      <xdr:rowOff>16359</xdr:rowOff>
    </xdr:from>
    <xdr:to>
      <xdr:col>3</xdr:col>
      <xdr:colOff>860611</xdr:colOff>
      <xdr:row>34</xdr:row>
      <xdr:rowOff>6167</xdr:rowOff>
    </xdr:to>
    <xdr:pic>
      <xdr:nvPicPr>
        <xdr:cNvPr id="5" name="Imagen 2" descr="C:\Users\H P\AppData\Local\Microsoft\Windows\INetCache\Content.Word\20200716_075331.jpg">
          <a:extLst>
            <a:ext uri="{FF2B5EF4-FFF2-40B4-BE49-F238E27FC236}">
              <a16:creationId xmlns:a16="http://schemas.microsoft.com/office/drawing/2014/main" id="{A2AD302E-3EC0-49F8-B478-1E6F0D0AC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927" t="34741" r="40129" b="23523"/>
        <a:stretch>
          <a:fillRect/>
        </a:stretch>
      </xdr:blipFill>
      <xdr:spPr bwMode="auto">
        <a:xfrm rot="5400000">
          <a:off x="3348931" y="8299133"/>
          <a:ext cx="785426" cy="759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5" zoomScale="85" zoomScaleNormal="85" zoomScaleSheetLayoutView="100" workbookViewId="0">
      <selection activeCell="E19" sqref="E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6</v>
      </c>
      <c r="G8" s="4" t="s">
        <v>6</v>
      </c>
      <c r="H8" s="5">
        <v>3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33</v>
      </c>
      <c r="B14" s="9" t="s">
        <v>21</v>
      </c>
      <c r="C14" s="9" t="s">
        <v>34</v>
      </c>
      <c r="D14" s="9" t="s">
        <v>35</v>
      </c>
      <c r="E14" s="9">
        <v>24</v>
      </c>
      <c r="F14" s="9">
        <v>19</v>
      </c>
      <c r="G14" s="9"/>
      <c r="H14" s="10">
        <f t="shared" ref="H14:H27" si="0">F14/E14</f>
        <v>0.79166666666666663</v>
      </c>
      <c r="I14" s="9">
        <f t="shared" ref="I14:I28" si="1">(E14-SUM(F14:G14))-K14</f>
        <v>5</v>
      </c>
      <c r="J14" s="10">
        <f t="shared" ref="J14:J28" si="2">I14/E14</f>
        <v>0.20833333333333334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8" t="s">
        <v>33</v>
      </c>
      <c r="B15" s="9" t="s">
        <v>21</v>
      </c>
      <c r="C15" s="9" t="s">
        <v>38</v>
      </c>
      <c r="D15" s="9" t="s">
        <v>35</v>
      </c>
      <c r="E15" s="9">
        <v>15</v>
      </c>
      <c r="F15" s="9">
        <v>11</v>
      </c>
      <c r="G15" s="9"/>
      <c r="H15" s="10">
        <f t="shared" si="0"/>
        <v>0.73333333333333328</v>
      </c>
      <c r="I15" s="9">
        <f t="shared" si="1"/>
        <v>4</v>
      </c>
      <c r="J15" s="10">
        <f t="shared" si="2"/>
        <v>0.26666666666666666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8" t="s">
        <v>39</v>
      </c>
      <c r="B16" s="9" t="s">
        <v>46</v>
      </c>
      <c r="C16" s="9" t="s">
        <v>41</v>
      </c>
      <c r="D16" s="9" t="s">
        <v>35</v>
      </c>
      <c r="E16" s="9">
        <v>24</v>
      </c>
      <c r="F16" s="9">
        <v>23</v>
      </c>
      <c r="G16" s="9"/>
      <c r="H16" s="10">
        <f t="shared" si="0"/>
        <v>0.95833333333333337</v>
      </c>
      <c r="I16" s="9">
        <f t="shared" si="1"/>
        <v>1</v>
      </c>
      <c r="J16" s="10">
        <f t="shared" si="2"/>
        <v>4.1666666666666664E-2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8" t="s">
        <v>39</v>
      </c>
      <c r="B17" s="9" t="s">
        <v>46</v>
      </c>
      <c r="C17" s="9" t="s">
        <v>42</v>
      </c>
      <c r="D17" s="9" t="s">
        <v>35</v>
      </c>
      <c r="E17" s="9">
        <v>14</v>
      </c>
      <c r="F17" s="9">
        <v>14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8" t="s">
        <v>40</v>
      </c>
      <c r="B18" s="9"/>
      <c r="C18" s="9" t="s">
        <v>43</v>
      </c>
      <c r="D18" s="9" t="s">
        <v>45</v>
      </c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ht="25.5" x14ac:dyDescent="0.2">
      <c r="A19" s="8" t="s">
        <v>40</v>
      </c>
      <c r="B19" s="9"/>
      <c r="C19" s="9" t="s">
        <v>44</v>
      </c>
      <c r="D19" s="9" t="s">
        <v>45</v>
      </c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77</v>
      </c>
      <c r="F28" s="17">
        <f>SUM(F14:F27)</f>
        <v>67</v>
      </c>
      <c r="G28" s="17">
        <f>SUM(G14:G27)</f>
        <v>0</v>
      </c>
      <c r="H28" s="18">
        <f>SUM(F28:G28)/E28</f>
        <v>0.87012987012987009</v>
      </c>
      <c r="I28" s="17">
        <f t="shared" si="1"/>
        <v>10</v>
      </c>
      <c r="J28" s="18">
        <f t="shared" si="2"/>
        <v>0.12987012987012986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MIA. BERNABE CONTERAS CONTRERAS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">
      <c r="A10" s="4" t="s">
        <v>8</v>
      </c>
      <c r="B10" s="33" t="str">
        <f>'1'!B10</f>
        <v>MIA. BERNABE CONTERAS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METROLOGIA Y NORMALIZACION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METROLOGIA Y NORMALIZACION</v>
      </c>
      <c r="B15" s="9"/>
      <c r="C15" s="9" t="str">
        <f>'1'!C15</f>
        <v>301 B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ERGONOMIA</v>
      </c>
      <c r="B16" s="9"/>
      <c r="C16" s="9" t="str">
        <f>'1'!C16</f>
        <v>501-A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ERGONOMIA</v>
      </c>
      <c r="B17" s="9"/>
      <c r="C17" s="9" t="str">
        <f>'1'!C17</f>
        <v>501-B</v>
      </c>
      <c r="D17" s="9" t="str">
        <f>'1'!D17</f>
        <v>IIND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 xml:space="preserve">INVESTIGACION DE OPERACIONES </v>
      </c>
      <c r="B18" s="9"/>
      <c r="C18" s="9" t="str">
        <f>'1'!C18</f>
        <v>304-A</v>
      </c>
      <c r="D18" s="9" t="str">
        <f>'1'!D18</f>
        <v>isc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ht="25.5" x14ac:dyDescent="0.2">
      <c r="A19" s="9" t="str">
        <f>'1'!A19</f>
        <v xml:space="preserve">INVESTIGACION DE OPERACIONES </v>
      </c>
      <c r="B19" s="9"/>
      <c r="C19" s="9" t="str">
        <f>'1'!C19</f>
        <v>304-B</v>
      </c>
      <c r="D19" s="9" t="str">
        <f>'1'!D19</f>
        <v>isc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MIA. BERNABE CONTERAS CONTRERAS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">
      <c r="A10" s="4" t="s">
        <v>8</v>
      </c>
      <c r="B10" s="33" t="str">
        <f>'1'!B10</f>
        <v>MIA. BERNABE CONTERAS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METROLOGIA Y NORMALIZACION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METROLOGIA Y NORMALIZACION</v>
      </c>
      <c r="B15" s="9"/>
      <c r="C15" s="9" t="str">
        <f>'1'!C15</f>
        <v>301 B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ERGONOMIA</v>
      </c>
      <c r="B16" s="9"/>
      <c r="C16" s="9" t="str">
        <f>'1'!C16</f>
        <v>501-A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ERGONOMIA</v>
      </c>
      <c r="B17" s="9"/>
      <c r="C17" s="9" t="str">
        <f>'1'!C17</f>
        <v>501-B</v>
      </c>
      <c r="D17" s="9" t="str">
        <f>'1'!D17</f>
        <v>IIND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 xml:space="preserve">INVESTIGACION DE OPERACIONES </v>
      </c>
      <c r="B18" s="9"/>
      <c r="C18" s="9" t="str">
        <f>'1'!C18</f>
        <v>304-A</v>
      </c>
      <c r="D18" s="9" t="str">
        <f>'1'!D18</f>
        <v>isc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ht="25.5" x14ac:dyDescent="0.2">
      <c r="A19" s="9" t="str">
        <f>'1'!A19</f>
        <v xml:space="preserve">INVESTIGACION DE OPERACIONES </v>
      </c>
      <c r="B19" s="9"/>
      <c r="C19" s="9" t="str">
        <f>'1'!C19</f>
        <v>304-B</v>
      </c>
      <c r="D19" s="9" t="str">
        <f>'1'!D19</f>
        <v>isc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MIA. BERNABE CONTERAS CONTRERAS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">
      <c r="A10" s="4" t="s">
        <v>8</v>
      </c>
      <c r="B10" s="33" t="str">
        <f>'1'!B10</f>
        <v>MIA. BERNABE CONTERAS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METROLOGIA Y NORMALIZACION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METROLOGIA Y NORMALIZACION</v>
      </c>
      <c r="B15" s="9"/>
      <c r="C15" s="9" t="str">
        <f>'1'!C15</f>
        <v>301 B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ERGONOMIA</v>
      </c>
      <c r="B16" s="9"/>
      <c r="C16" s="9" t="str">
        <f>'1'!C16</f>
        <v>501-A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ERGONOMIA</v>
      </c>
      <c r="B17" s="9"/>
      <c r="C17" s="9" t="str">
        <f>'1'!C17</f>
        <v>501-B</v>
      </c>
      <c r="D17" s="9" t="str">
        <f>'1'!D17</f>
        <v>IIND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 xml:space="preserve">INVESTIGACION DE OPERACIONES </v>
      </c>
      <c r="B18" s="9"/>
      <c r="C18" s="9" t="str">
        <f>'1'!C18</f>
        <v>304-A</v>
      </c>
      <c r="D18" s="9" t="str">
        <f>'1'!D18</f>
        <v>isc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ht="25.5" x14ac:dyDescent="0.2">
      <c r="A19" s="9" t="str">
        <f>'1'!A19</f>
        <v xml:space="preserve">INVESTIGACION DE OPERACIONES </v>
      </c>
      <c r="B19" s="9"/>
      <c r="C19" s="9" t="str">
        <f>'1'!C19</f>
        <v>304-B</v>
      </c>
      <c r="D19" s="9" t="str">
        <f>'1'!D19</f>
        <v>isc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MIA. BERNABE CONTERAS CONTRERAS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">
      <c r="A10" s="4" t="s">
        <v>8</v>
      </c>
      <c r="B10" s="33" t="str">
        <f>'1'!B10</f>
        <v>MIA. BERNABE CONTERAS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METROLOGIA Y NORMALIZACION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METROLOGIA Y NORMALIZACION</v>
      </c>
      <c r="B15" s="9"/>
      <c r="C15" s="9" t="str">
        <f>'1'!C15</f>
        <v>301 B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ERGONOMIA</v>
      </c>
      <c r="B16" s="9"/>
      <c r="C16" s="9" t="str">
        <f>'1'!C16</f>
        <v>501-A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ERGONOMIA</v>
      </c>
      <c r="B17" s="9"/>
      <c r="C17" s="9" t="str">
        <f>'1'!C17</f>
        <v>501-B</v>
      </c>
      <c r="D17" s="9" t="str">
        <f>'1'!D17</f>
        <v>IIND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 xml:space="preserve">INVESTIGACION DE OPERACIONES </v>
      </c>
      <c r="B18" s="9"/>
      <c r="C18" s="9" t="str">
        <f>'1'!C18</f>
        <v>304-A</v>
      </c>
      <c r="D18" s="9" t="str">
        <f>'1'!D18</f>
        <v>isc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ht="25.5" x14ac:dyDescent="0.2">
      <c r="A19" s="9" t="str">
        <f>'1'!A19</f>
        <v xml:space="preserve">INVESTIGACION DE OPERACIONES </v>
      </c>
      <c r="B19" s="9"/>
      <c r="C19" s="9" t="str">
        <f>'1'!C19</f>
        <v>304-B</v>
      </c>
      <c r="D19" s="9" t="str">
        <f>'1'!D19</f>
        <v>isc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MIA. BERNABE CONTERAS CONTRERAS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2022-10-08T17:34:09Z</dcterms:modified>
  <cp:category/>
  <cp:contentStatus/>
</cp:coreProperties>
</file>