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"/>
    </mc:Choice>
  </mc:AlternateContent>
  <xr:revisionPtr revIDLastSave="0" documentId="13_ncr:1_{6D2D4EDF-70DF-412A-9DEF-B306722387A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22" l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B37" i="25"/>
  <c r="L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L18" i="22"/>
  <c r="I18" i="22"/>
  <c r="J18" i="22"/>
  <c r="H18" i="22"/>
  <c r="L17" i="22"/>
  <c r="I17" i="22"/>
  <c r="J17" i="22"/>
  <c r="H17" i="22"/>
  <c r="L16" i="22"/>
  <c r="I16" i="22"/>
  <c r="J16" i="22"/>
  <c r="H16" i="22"/>
  <c r="I14" i="22"/>
  <c r="J14" i="22"/>
  <c r="B37" i="10"/>
  <c r="E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25"/>
  <c r="J28" i="25"/>
  <c r="L28" i="25"/>
  <c r="H28" i="25"/>
  <c r="I28" i="24"/>
  <c r="J28" i="24"/>
  <c r="L28" i="24"/>
  <c r="H28" i="24"/>
  <c r="I28" i="23"/>
  <c r="J28" i="23"/>
  <c r="L28" i="23"/>
  <c r="H28" i="23"/>
  <c r="I29" i="22"/>
  <c r="J29" i="22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<sst xmlns="http://schemas.openxmlformats.org/spreadsheetml/2006/main" count="184" uniqueCount="46">
  <si>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</si>
  <si>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</si>
  <si>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</si>
  <si>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</si>
  <si>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</si>
  <si>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</si>
  <si>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</si>
  <si>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</si>
  <si>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</si>
  <si>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</si>
  <si>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</si>
  <si>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</si>
  <si>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</si>
  <si>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</si>
  <si>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</si>
  <si>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</si>
  <si>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</si>
  <si>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</si>
  <si>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</si>
  <si>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</si>
  <si>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</si>
  <si>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</si>
  <si>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</si>
  <si>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</si>
  <si>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</si>
  <si>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</si>
  <si>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</si>
  <si>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</si>
  <si>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</si>
  <si>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</si>
  <si>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</si>
  <si>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MCA.  Erika del Carmen Páez Chacha</t>
  </si>
  <si>
    <t>Comportamiento Organizacional</t>
  </si>
  <si>
    <t xml:space="preserve">Dinámica Social </t>
  </si>
  <si>
    <t>305A</t>
  </si>
  <si>
    <t xml:space="preserve">305A </t>
  </si>
  <si>
    <t>305C</t>
  </si>
  <si>
    <t>LADM</t>
  </si>
  <si>
    <t>Septiembre 2022-Enero 2023</t>
  </si>
  <si>
    <t>L.C Manuel de Jesús Cano Bustamante</t>
  </si>
  <si>
    <t>305B</t>
  </si>
  <si>
    <t>Licenciatura en Administración</t>
  </si>
  <si>
    <t xml:space="preserve">Lic. En Administación </t>
  </si>
  <si>
    <t>Final</t>
  </si>
  <si>
    <t xml:space="preserve"> S/E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</si>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</sst>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96" zoomScaleNormal="96" zoomScaleSheetLayoutView="100" zoomScalePageLayoutView="85" workbookViewId="0">
      <selection activeCell="L17" sqref="L17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38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32</v>
      </c>
      <c r="B14" s="9" t="s">
        <v>44</v>
      </c>
      <c r="C14" s="9" t="s">
        <v>34</v>
      </c>
      <c r="D14" s="9" t="s">
        <v>37</v>
      </c>
      <c r="E14" s="9">
        <v>32</v>
      </c>
      <c r="F14" s="9"/>
      <c r="G14" s="9"/>
      <c r="H14" s="10"/>
      <c r="I14" s="9">
        <v>32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33</v>
      </c>
      <c r="B15" s="9" t="s">
        <v>45</v>
      </c>
      <c r="C15" s="9" t="s">
        <v>35</v>
      </c>
      <c r="D15" s="9" t="s">
        <v>37</v>
      </c>
      <c r="E15" s="9">
        <v>35</v>
      </c>
      <c r="F15" s="9"/>
      <c r="G15" s="9"/>
      <c r="H15" s="10"/>
      <c r="I15" s="9">
        <v>35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33</v>
      </c>
      <c r="B16" s="9" t="s">
        <v>45</v>
      </c>
      <c r="C16" s="9" t="s">
        <v>40</v>
      </c>
      <c r="D16" s="9" t="s">
        <v>37</v>
      </c>
      <c r="E16" s="9">
        <v>19</v>
      </c>
      <c r="F16" s="9"/>
      <c r="G16" s="9"/>
      <c r="H16" s="10"/>
      <c r="I16" s="9">
        <v>19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33</v>
      </c>
      <c r="B17" s="9" t="s">
        <v>45</v>
      </c>
      <c r="C17" s="9" t="s">
        <v>36</v>
      </c>
      <c r="D17" s="9" t="s">
        <v>37</v>
      </c>
      <c r="E17" s="9">
        <v>19</v>
      </c>
      <c r="F17" s="9"/>
      <c r="G17" s="9"/>
      <c r="H17" s="10"/>
      <c r="I17" s="9">
        <v>19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zoomScale="85" zoomScaleNormal="85" zoomScaleSheetLayoutView="100" zoomScalePageLayoutView="85" workbookViewId="0">
      <selection activeCell="N14" sqref="N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>
        <v>1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27</v>
      </c>
      <c r="G14" s="9"/>
      <c r="H14" s="10">
        <f>F14/E14</f>
        <v>0.84375</v>
      </c>
      <c r="I14" s="9">
        <f t="shared" ref="I14:I29" si="0">(E14-SUM(F14:G14))-K14</f>
        <v>5</v>
      </c>
      <c r="J14" s="10">
        <f t="shared" ref="J14:J29" si="1">I14/E14</f>
        <v>0.15625</v>
      </c>
      <c r="K14" s="9"/>
      <c r="L14" s="10">
        <f t="shared" ref="L14:L29" si="2">K14/E14</f>
        <v>0</v>
      </c>
      <c r="M14" s="9">
        <v>73</v>
      </c>
      <c r="N14" s="15">
        <v>0.89</v>
      </c>
    </row>
    <row r="15" spans="1:14" s="11" customFormat="1" x14ac:dyDescent="0.25">
      <c r="A15" s="9" t="s">
        <v>32</v>
      </c>
      <c r="B15" s="9">
        <v>2</v>
      </c>
      <c r="C15" s="9" t="s">
        <v>34</v>
      </c>
      <c r="D15" s="9" t="s">
        <v>37</v>
      </c>
      <c r="E15" s="9">
        <v>32</v>
      </c>
      <c r="F15" s="9">
        <v>21</v>
      </c>
      <c r="G15" s="9"/>
      <c r="H15" s="10">
        <v>0.66</v>
      </c>
      <c r="I15" s="9">
        <v>11</v>
      </c>
      <c r="J15" s="10">
        <v>0.34</v>
      </c>
      <c r="K15" s="9"/>
      <c r="L15" s="10">
        <v>0</v>
      </c>
      <c r="M15" s="9">
        <v>57</v>
      </c>
      <c r="N15" s="15">
        <v>0.87</v>
      </c>
    </row>
    <row r="16" spans="1:14" s="11" customFormat="1" x14ac:dyDescent="0.25">
      <c r="A16" s="9" t="str">
        <f>'1'!A15</f>
        <v xml:space="preserve">Dinámica Social </v>
      </c>
      <c r="B16" s="9">
        <v>1</v>
      </c>
      <c r="C16" s="9" t="str">
        <f>'1'!C15</f>
        <v xml:space="preserve">305A </v>
      </c>
      <c r="D16" s="9" t="str">
        <f>'1'!D15</f>
        <v>LADM</v>
      </c>
      <c r="E16" s="9">
        <f>'1'!E15</f>
        <v>35</v>
      </c>
      <c r="F16" s="9">
        <v>22</v>
      </c>
      <c r="G16" s="9"/>
      <c r="H16" s="10">
        <f t="shared" ref="H16:H18" si="3">F16/E16</f>
        <v>0.62857142857142856</v>
      </c>
      <c r="I16" s="9">
        <f t="shared" si="0"/>
        <v>13</v>
      </c>
      <c r="J16" s="10">
        <f t="shared" si="1"/>
        <v>0.37142857142857144</v>
      </c>
      <c r="K16" s="9"/>
      <c r="L16" s="10">
        <f t="shared" si="2"/>
        <v>0</v>
      </c>
      <c r="M16" s="9">
        <v>56</v>
      </c>
      <c r="N16" s="15">
        <v>0.88</v>
      </c>
    </row>
    <row r="17" spans="1:14" s="11" customFormat="1" x14ac:dyDescent="0.25">
      <c r="A17" s="9" t="str">
        <f>'1'!A16</f>
        <v xml:space="preserve">Dinámica Social </v>
      </c>
      <c r="B17" s="9">
        <v>1</v>
      </c>
      <c r="C17" s="9" t="str">
        <f>'1'!C16</f>
        <v>305B</v>
      </c>
      <c r="D17" s="9" t="str">
        <f>'1'!D16</f>
        <v>LADM</v>
      </c>
      <c r="E17" s="9">
        <f>'1'!E16</f>
        <v>19</v>
      </c>
      <c r="F17" s="9">
        <v>14</v>
      </c>
      <c r="G17" s="9"/>
      <c r="H17" s="10">
        <f t="shared" si="3"/>
        <v>0.73684210526315785</v>
      </c>
      <c r="I17" s="9">
        <f t="shared" si="0"/>
        <v>5</v>
      </c>
      <c r="J17" s="10">
        <f t="shared" si="1"/>
        <v>0.26315789473684209</v>
      </c>
      <c r="K17" s="9"/>
      <c r="L17" s="10">
        <f t="shared" si="2"/>
        <v>0</v>
      </c>
      <c r="M17" s="9">
        <v>57</v>
      </c>
      <c r="N17" s="15">
        <v>0.78</v>
      </c>
    </row>
    <row r="18" spans="1:14" s="11" customFormat="1" x14ac:dyDescent="0.25">
      <c r="A18" s="9" t="str">
        <f>'1'!A17</f>
        <v xml:space="preserve">Dinámica Social </v>
      </c>
      <c r="B18" s="9">
        <v>1</v>
      </c>
      <c r="C18" s="9" t="str">
        <f>'1'!C17</f>
        <v>305C</v>
      </c>
      <c r="D18" s="9" t="str">
        <f>'1'!D17</f>
        <v>LADM</v>
      </c>
      <c r="E18" s="9">
        <f>'1'!E17</f>
        <v>19</v>
      </c>
      <c r="F18" s="9">
        <v>12</v>
      </c>
      <c r="G18" s="9"/>
      <c r="H18" s="10">
        <f t="shared" si="3"/>
        <v>0.63157894736842102</v>
      </c>
      <c r="I18" s="9">
        <f t="shared" si="0"/>
        <v>7</v>
      </c>
      <c r="J18" s="10">
        <f t="shared" si="1"/>
        <v>0.36842105263157893</v>
      </c>
      <c r="K18" s="9"/>
      <c r="L18" s="10">
        <f t="shared" si="2"/>
        <v>0</v>
      </c>
      <c r="M18" s="9">
        <v>50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137</v>
      </c>
      <c r="F29" s="17">
        <f>SUM(F14:F28)</f>
        <v>96</v>
      </c>
      <c r="G29" s="17">
        <f>SUM(G14:G28)</f>
        <v>0</v>
      </c>
      <c r="H29" s="18">
        <f>SUM(F29:G29)/E29</f>
        <v>0.7007299270072993</v>
      </c>
      <c r="I29" s="17">
        <f t="shared" si="0"/>
        <v>41</v>
      </c>
      <c r="J29" s="18">
        <f t="shared" si="1"/>
        <v>0.29927007299270075</v>
      </c>
      <c r="K29" s="17">
        <f>SUM(K14:K28)</f>
        <v>0</v>
      </c>
      <c r="L29" s="18">
        <f t="shared" si="2"/>
        <v>0</v>
      </c>
      <c r="M29" s="17">
        <f>AVERAGE(M14:M28)</f>
        <v>58.6</v>
      </c>
      <c r="N29" s="19">
        <f>AVERAGE(N14:N28)</f>
        <v>0.84399999999999997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MCA.  Erika del Carmen Páez Chacha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B1" sqref="B1:N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zoomScalePageLayoutView="85" workbookViewId="0">
      <selection activeCell="Q13" sqref="Q1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42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43</v>
      </c>
      <c r="C8" s="28"/>
      <c r="D8" s="14" t="s">
        <v>5</v>
      </c>
      <c r="E8" s="20"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32</v>
      </c>
      <c r="B14" s="9">
        <v>1</v>
      </c>
      <c r="C14" s="9">
        <v>1</v>
      </c>
      <c r="D14" s="9"/>
      <c r="E14" s="9">
        <v>15</v>
      </c>
      <c r="F14" s="9">
        <v>13</v>
      </c>
      <c r="G14" s="9"/>
      <c r="H14" s="10"/>
      <c r="I14" s="9"/>
      <c r="J14" s="10"/>
      <c r="K14" s="9"/>
      <c r="L14" s="10">
        <f t="shared" ref="L14:L28" si="0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13</v>
      </c>
      <c r="G28" s="17">
        <f>SUM(G14:G27)</f>
        <v>0</v>
      </c>
      <c r="H28" s="18">
        <f>SUM(F28:G28)/E28</f>
        <v>0.14772727272727273</v>
      </c>
      <c r="I28" s="17">
        <f t="shared" si="2"/>
        <v>75</v>
      </c>
      <c r="J28" s="18">
        <f t="shared" si="3"/>
        <v>0.85227272727272729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 t="s">
        <v>30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2022-11-03T17:06:03Z</dcterms:modified>
  <cp:category/>
  <cp:contentStatus/>
</cp:coreProperties>
</file>