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"/>
    </mc:Choice>
  </mc:AlternateContent>
  <xr:revisionPtr revIDLastSave="0" documentId="13_ncr:1_{6AD5B3EB-F466-4C58-9196-47C7C42572E7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5" l="1"/>
  <c r="D14" i="25"/>
  <c r="H21" i="24"/>
  <c r="I21" i="24"/>
  <c r="J21" i="24" s="1"/>
  <c r="L21" i="24"/>
  <c r="H20" i="24"/>
  <c r="I20" i="24"/>
  <c r="J20" i="24" s="1"/>
  <c r="L20" i="24"/>
  <c r="H19" i="24"/>
  <c r="I19" i="24"/>
  <c r="J19" i="24"/>
  <c r="L19" i="24"/>
  <c r="H18" i="24"/>
  <c r="I18" i="24"/>
  <c r="J18" i="24"/>
  <c r="L18" i="24"/>
  <c r="D18" i="24"/>
  <c r="D19" i="24"/>
  <c r="D20" i="24"/>
  <c r="D21" i="24"/>
  <c r="A19" i="24"/>
  <c r="A20" i="24"/>
  <c r="A21" i="24"/>
  <c r="H14" i="22"/>
  <c r="N28" i="25"/>
  <c r="M28" i="25"/>
  <c r="K28" i="25"/>
  <c r="G28" i="25"/>
  <c r="F2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B37" i="25"/>
  <c r="L8" i="25"/>
  <c r="N28" i="24"/>
  <c r="M28" i="24"/>
  <c r="K28" i="24"/>
  <c r="G28" i="24"/>
  <c r="F28" i="24"/>
  <c r="I17" i="24"/>
  <c r="J17" i="24" s="1"/>
  <c r="D17" i="24"/>
  <c r="A18" i="24"/>
  <c r="I16" i="24"/>
  <c r="J16" i="24" s="1"/>
  <c r="D16" i="24"/>
  <c r="A17" i="24"/>
  <c r="I15" i="24"/>
  <c r="J15" i="24" s="1"/>
  <c r="D15" i="24"/>
  <c r="C15" i="24"/>
  <c r="A16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 s="1"/>
  <c r="D15" i="23"/>
  <c r="C15" i="23"/>
  <c r="A15" i="23"/>
  <c r="E14" i="23"/>
  <c r="I14" i="23"/>
  <c r="J14" i="23" s="1"/>
  <c r="D14" i="23"/>
  <c r="C14" i="23"/>
  <c r="A14" i="23"/>
  <c r="B10" i="23"/>
  <c r="B37" i="23"/>
  <c r="L8" i="23"/>
  <c r="H8" i="23"/>
  <c r="E8" i="23"/>
  <c r="A16" i="22"/>
  <c r="C16" i="22"/>
  <c r="D16" i="22"/>
  <c r="E16" i="22"/>
  <c r="A17" i="22"/>
  <c r="C17" i="22"/>
  <c r="D17" i="22"/>
  <c r="E17" i="22"/>
  <c r="A18" i="22"/>
  <c r="D18" i="22"/>
  <c r="E18" i="22"/>
  <c r="C14" i="22"/>
  <c r="D14" i="22"/>
  <c r="E14" i="22"/>
  <c r="A14" i="22"/>
  <c r="B10" i="22"/>
  <c r="B38" i="22"/>
  <c r="L8" i="22"/>
  <c r="H8" i="22"/>
  <c r="E8" i="22"/>
  <c r="N29" i="22"/>
  <c r="M29" i="22"/>
  <c r="K29" i="22"/>
  <c r="G29" i="22"/>
  <c r="F29" i="22"/>
  <c r="L18" i="22"/>
  <c r="I18" i="22"/>
  <c r="J18" i="22"/>
  <c r="H18" i="22"/>
  <c r="L17" i="22"/>
  <c r="I17" i="22"/>
  <c r="J17" i="22"/>
  <c r="H17" i="22"/>
  <c r="L16" i="22"/>
  <c r="I16" i="22"/>
  <c r="J16" i="22"/>
  <c r="H16" i="22"/>
  <c r="I14" i="22"/>
  <c r="J14" i="22"/>
  <c r="B37" i="10"/>
  <c r="E28" i="10"/>
  <c r="L14" i="25"/>
  <c r="L15" i="25"/>
  <c r="L16" i="25"/>
  <c r="L17" i="25"/>
  <c r="E28" i="25"/>
  <c r="L28" i="25" s="1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28" i="23" s="1"/>
  <c r="L14" i="22"/>
  <c r="E29" i="22"/>
  <c r="I29" i="22"/>
  <c r="J29" i="22"/>
  <c r="H29" i="22"/>
  <c r="L29" i="22"/>
  <c r="H28" i="25" l="1"/>
  <c r="I28" i="25"/>
  <c r="J28" i="25" s="1"/>
  <c r="H28" i="24"/>
  <c r="I28" i="24"/>
  <c r="J28" i="24" s="1"/>
  <c r="L28" i="24"/>
  <c r="H28" i="23"/>
  <c r="I28" i="23"/>
  <c r="J28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<sst xmlns="http://schemas.openxmlformats.org/spreadsheetml/2006/main" count="192" uniqueCount="46">
  <si>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</si>
  <si>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</si>
  <si>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</si>
  <si>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</si>
  <si>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</si>
  <si>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</si>
  <si>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</si>
  <si>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</si>
  <si>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</si>
  <si>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</si>
  <si>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</si>
  <si>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</si>
  <si>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</si>
  <si>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</si>
  <si>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</si>
  <si>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</si>
  <si>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</si>
  <si>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</si>
  <si>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</si>
  <si>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</si>
  <si>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</si>
  <si>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</si>
  <si>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</si>
  <si>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</si>
  <si>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</si>
  <si>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</si>
  <si>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</si>
  <si>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</si>
  <si>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</si>
  <si>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</si>
  <si>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ING. MARIA ELENA MORALES BENITEZ</t>
  </si>
  <si>
    <t>MCA.  Erika del Carmen Páez Chacha</t>
  </si>
  <si>
    <t>Comportamiento Organizacional</t>
  </si>
  <si>
    <t xml:space="preserve">Dinámica Social </t>
  </si>
  <si>
    <t>305A</t>
  </si>
  <si>
    <t xml:space="preserve">305A </t>
  </si>
  <si>
    <t>305C</t>
  </si>
  <si>
    <t>LADM</t>
  </si>
  <si>
    <t>Septiembre 2022-Enero 2023</t>
  </si>
  <si>
    <t>L.C Manuel de Jesús Cano Bustamante</t>
  </si>
  <si>
    <t>305B</t>
  </si>
  <si>
    <t>Licenciatura en Administración</t>
  </si>
  <si>
    <t xml:space="preserve">Lic. En Administación </t>
  </si>
  <si>
    <t>Final</t>
  </si>
  <si>
    <t xml:space="preserve"> S/E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</si>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</sst>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96" zoomScaleNormal="96" zoomScaleSheetLayoutView="100" zoomScalePageLayoutView="85" workbookViewId="0">
      <selection activeCell="L17" sqref="L17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41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2</v>
      </c>
      <c r="I8" s="35" t="s">
        <v>7</v>
      </c>
      <c r="J8" s="35"/>
      <c r="K8" s="35"/>
      <c r="L8" s="29" t="s">
        <v>38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32</v>
      </c>
      <c r="B14" s="9" t="s">
        <v>44</v>
      </c>
      <c r="C14" s="9" t="s">
        <v>34</v>
      </c>
      <c r="D14" s="9" t="s">
        <v>37</v>
      </c>
      <c r="E14" s="9">
        <v>32</v>
      </c>
      <c r="F14" s="9"/>
      <c r="G14" s="9"/>
      <c r="H14" s="10"/>
      <c r="I14" s="9">
        <v>32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33</v>
      </c>
      <c r="B15" s="9" t="s">
        <v>45</v>
      </c>
      <c r="C15" s="9" t="s">
        <v>35</v>
      </c>
      <c r="D15" s="9" t="s">
        <v>37</v>
      </c>
      <c r="E15" s="9">
        <v>35</v>
      </c>
      <c r="F15" s="9"/>
      <c r="G15" s="9"/>
      <c r="H15" s="10"/>
      <c r="I15" s="9">
        <v>35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33</v>
      </c>
      <c r="B16" s="9" t="s">
        <v>45</v>
      </c>
      <c r="C16" s="9" t="s">
        <v>40</v>
      </c>
      <c r="D16" s="9" t="s">
        <v>37</v>
      </c>
      <c r="E16" s="9">
        <v>19</v>
      </c>
      <c r="F16" s="9"/>
      <c r="G16" s="9"/>
      <c r="H16" s="10"/>
      <c r="I16" s="9">
        <v>19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33</v>
      </c>
      <c r="B17" s="9" t="s">
        <v>45</v>
      </c>
      <c r="C17" s="9" t="s">
        <v>36</v>
      </c>
      <c r="D17" s="9" t="s">
        <v>37</v>
      </c>
      <c r="E17" s="9">
        <v>19</v>
      </c>
      <c r="F17" s="9"/>
      <c r="G17" s="9"/>
      <c r="H17" s="10"/>
      <c r="I17" s="9">
        <v>19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5" zoomScale="85" zoomScaleNormal="85" zoomScaleSheetLayoutView="100" zoomScalePageLayoutView="85" workbookViewId="0">
      <selection activeCell="O31" sqref="O3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2022-Enero 2023</v>
      </c>
      <c r="M8" s="29"/>
      <c r="N8" s="29"/>
    </row>
    <row r="10" spans="1:14" ht="13" x14ac:dyDescent="0.3">
      <c r="A10" s="4" t="s">
        <v>8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Comportamiento Organizacional</v>
      </c>
      <c r="B14" s="9">
        <v>1</v>
      </c>
      <c r="C14" s="9" t="str">
        <f>'1'!C14</f>
        <v>305A</v>
      </c>
      <c r="D14" s="9" t="str">
        <f>'1'!D14</f>
        <v>LADM</v>
      </c>
      <c r="E14" s="9">
        <f>'1'!E14</f>
        <v>32</v>
      </c>
      <c r="F14" s="9">
        <v>27</v>
      </c>
      <c r="G14" s="9"/>
      <c r="H14" s="10">
        <f>F14/E14</f>
        <v>0.84375</v>
      </c>
      <c r="I14" s="9">
        <f t="shared" ref="I14:I29" si="0">(E14-SUM(F14:G14))-K14</f>
        <v>5</v>
      </c>
      <c r="J14" s="10">
        <f t="shared" ref="J14:J29" si="1">I14/E14</f>
        <v>0.15625</v>
      </c>
      <c r="K14" s="9"/>
      <c r="L14" s="10">
        <f t="shared" ref="L14:L29" si="2">K14/E14</f>
        <v>0</v>
      </c>
      <c r="M14" s="9">
        <v>73</v>
      </c>
      <c r="N14" s="15">
        <v>0.72</v>
      </c>
    </row>
    <row r="15" spans="1:14" s="11" customFormat="1" x14ac:dyDescent="0.25">
      <c r="A15" s="9" t="s">
        <v>32</v>
      </c>
      <c r="B15" s="9">
        <v>2</v>
      </c>
      <c r="C15" s="9" t="s">
        <v>34</v>
      </c>
      <c r="D15" s="9" t="s">
        <v>37</v>
      </c>
      <c r="E15" s="9">
        <v>32</v>
      </c>
      <c r="F15" s="9">
        <v>21</v>
      </c>
      <c r="G15" s="9"/>
      <c r="H15" s="10">
        <v>0.66</v>
      </c>
      <c r="I15" s="9">
        <v>11</v>
      </c>
      <c r="J15" s="10">
        <v>0.34</v>
      </c>
      <c r="K15" s="9"/>
      <c r="L15" s="10">
        <v>0</v>
      </c>
      <c r="M15" s="9">
        <v>57</v>
      </c>
      <c r="N15" s="15">
        <v>0.66</v>
      </c>
    </row>
    <row r="16" spans="1:14" s="11" customFormat="1" x14ac:dyDescent="0.25">
      <c r="A16" s="9" t="str">
        <f>'1'!A15</f>
        <v xml:space="preserve">Dinámica Social </v>
      </c>
      <c r="B16" s="9">
        <v>1</v>
      </c>
      <c r="C16" s="9" t="str">
        <f>'1'!C15</f>
        <v xml:space="preserve">305A </v>
      </c>
      <c r="D16" s="9" t="str">
        <f>'1'!D15</f>
        <v>LADM</v>
      </c>
      <c r="E16" s="9">
        <f>'1'!E15</f>
        <v>35</v>
      </c>
      <c r="F16" s="9">
        <v>22</v>
      </c>
      <c r="G16" s="9"/>
      <c r="H16" s="10">
        <f t="shared" ref="H16:H18" si="3">F16/E16</f>
        <v>0.62857142857142856</v>
      </c>
      <c r="I16" s="9">
        <f t="shared" si="0"/>
        <v>13</v>
      </c>
      <c r="J16" s="10">
        <f t="shared" si="1"/>
        <v>0.37142857142857144</v>
      </c>
      <c r="K16" s="9"/>
      <c r="L16" s="10">
        <f t="shared" si="2"/>
        <v>0</v>
      </c>
      <c r="M16" s="9">
        <v>56</v>
      </c>
      <c r="N16" s="15">
        <v>0.63</v>
      </c>
    </row>
    <row r="17" spans="1:14" s="11" customFormat="1" x14ac:dyDescent="0.25">
      <c r="A17" s="9" t="str">
        <f>'1'!A16</f>
        <v xml:space="preserve">Dinámica Social </v>
      </c>
      <c r="B17" s="9">
        <v>1</v>
      </c>
      <c r="C17" s="9" t="str">
        <f>'1'!C16</f>
        <v>305B</v>
      </c>
      <c r="D17" s="9" t="str">
        <f>'1'!D16</f>
        <v>LADM</v>
      </c>
      <c r="E17" s="9">
        <f>'1'!E16</f>
        <v>19</v>
      </c>
      <c r="F17" s="9">
        <v>14</v>
      </c>
      <c r="G17" s="9"/>
      <c r="H17" s="10">
        <f t="shared" si="3"/>
        <v>0.73684210526315785</v>
      </c>
      <c r="I17" s="9">
        <f t="shared" si="0"/>
        <v>5</v>
      </c>
      <c r="J17" s="10">
        <f t="shared" si="1"/>
        <v>0.26315789473684209</v>
      </c>
      <c r="K17" s="9"/>
      <c r="L17" s="10">
        <f t="shared" si="2"/>
        <v>0</v>
      </c>
      <c r="M17" s="9">
        <v>58</v>
      </c>
      <c r="N17" s="15">
        <v>0.74</v>
      </c>
    </row>
    <row r="18" spans="1:14" s="11" customFormat="1" x14ac:dyDescent="0.25">
      <c r="A18" s="9" t="str">
        <f>'1'!A17</f>
        <v xml:space="preserve">Dinámica Social </v>
      </c>
      <c r="B18" s="9">
        <v>1</v>
      </c>
      <c r="C18" s="9">
        <v>6</v>
      </c>
      <c r="D18" s="9" t="str">
        <f>'1'!D17</f>
        <v>LADM</v>
      </c>
      <c r="E18" s="9">
        <f>'1'!E17</f>
        <v>19</v>
      </c>
      <c r="F18" s="9">
        <v>12</v>
      </c>
      <c r="G18" s="9"/>
      <c r="H18" s="10">
        <f t="shared" si="3"/>
        <v>0.63157894736842102</v>
      </c>
      <c r="I18" s="9">
        <f t="shared" si="0"/>
        <v>7</v>
      </c>
      <c r="J18" s="10">
        <f t="shared" si="1"/>
        <v>0.36842105263157893</v>
      </c>
      <c r="K18" s="9"/>
      <c r="L18" s="10">
        <f t="shared" si="2"/>
        <v>0</v>
      </c>
      <c r="M18" s="9">
        <v>50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137</v>
      </c>
      <c r="F29" s="17">
        <f>SUM(F14:F28)</f>
        <v>96</v>
      </c>
      <c r="G29" s="17">
        <f>SUM(G14:G28)</f>
        <v>0</v>
      </c>
      <c r="H29" s="18">
        <f>SUM(F29:G29)/E29</f>
        <v>0.7007299270072993</v>
      </c>
      <c r="I29" s="17">
        <f t="shared" si="0"/>
        <v>41</v>
      </c>
      <c r="J29" s="18">
        <f t="shared" si="1"/>
        <v>0.29927007299270075</v>
      </c>
      <c r="K29" s="17">
        <f>SUM(K14:K28)</f>
        <v>0</v>
      </c>
      <c r="L29" s="18">
        <f t="shared" si="2"/>
        <v>0</v>
      </c>
      <c r="M29" s="17">
        <f>AVERAGE(M14:M28)</f>
        <v>58.8</v>
      </c>
      <c r="N29" s="19">
        <f>AVERAGE(N14:N28)</f>
        <v>0.67599999999999993</v>
      </c>
    </row>
    <row r="31" spans="1:14" ht="120" customHeight="1" x14ac:dyDescent="0.25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MCA.  Erika del Carmen Páez Chacha</v>
      </c>
      <c r="C38" s="23"/>
      <c r="D38" s="23"/>
      <c r="E38" s="13"/>
      <c r="F38" s="13"/>
      <c r="G38" s="23"/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zoomScale="85" zoomScaleNormal="85" zoomScaleSheetLayoutView="100" zoomScalePageLayoutView="85" workbookViewId="0">
      <selection activeCell="B17" sqref="B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2022-Enero 2023</v>
      </c>
      <c r="M8" s="29"/>
      <c r="N8" s="29"/>
    </row>
    <row r="10" spans="1:16" ht="13" x14ac:dyDescent="0.3">
      <c r="A10" s="4" t="s">
        <v>8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x14ac:dyDescent="0.25">
      <c r="A14" s="9" t="str">
        <f>'1'!A14</f>
        <v>Comportamiento Organizacional</v>
      </c>
      <c r="B14" s="9">
        <v>3</v>
      </c>
      <c r="C14" s="9" t="str">
        <f>'1'!C14</f>
        <v>305A</v>
      </c>
      <c r="D14" s="9" t="str">
        <f>'1'!D14</f>
        <v>LADM</v>
      </c>
      <c r="E14" s="9">
        <f>'1'!E14</f>
        <v>32</v>
      </c>
      <c r="F14" s="9">
        <v>29</v>
      </c>
      <c r="G14" s="9"/>
      <c r="H14" s="10">
        <f t="shared" ref="H14:H17" si="0">F14/E14</f>
        <v>0.90625</v>
      </c>
      <c r="I14" s="9">
        <f t="shared" ref="I14:I28" si="1">(E14-SUM(F14:G14))-K14</f>
        <v>3</v>
      </c>
      <c r="J14" s="10">
        <f t="shared" ref="J14:J28" si="2">I14/E14</f>
        <v>9.375E-2</v>
      </c>
      <c r="K14" s="9"/>
      <c r="L14" s="10">
        <f t="shared" ref="L14:L28" si="3">K14/E14</f>
        <v>0</v>
      </c>
      <c r="M14" s="9">
        <v>82</v>
      </c>
      <c r="N14" s="15">
        <v>0.66</v>
      </c>
    </row>
    <row r="15" spans="1:16" s="11" customFormat="1" x14ac:dyDescent="0.25">
      <c r="A15" s="9" t="str">
        <f>'1'!A15</f>
        <v xml:space="preserve">Dinámica Social </v>
      </c>
      <c r="B15" s="9">
        <v>2</v>
      </c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>
        <v>30</v>
      </c>
      <c r="G15" s="9"/>
      <c r="H15" s="10">
        <f t="shared" si="0"/>
        <v>0.8571428571428571</v>
      </c>
      <c r="I15" s="9">
        <f t="shared" si="1"/>
        <v>5</v>
      </c>
      <c r="J15" s="10">
        <f t="shared" si="2"/>
        <v>0.14285714285714285</v>
      </c>
      <c r="K15" s="9"/>
      <c r="L15" s="10">
        <f t="shared" si="3"/>
        <v>0</v>
      </c>
      <c r="M15" s="9">
        <v>78</v>
      </c>
      <c r="N15" s="15">
        <v>0.71</v>
      </c>
    </row>
    <row r="16" spans="1:16" s="11" customFormat="1" x14ac:dyDescent="0.25">
      <c r="A16" s="9" t="str">
        <f>'1'!A16</f>
        <v xml:space="preserve">Dinámica Social </v>
      </c>
      <c r="B16" s="9">
        <v>2</v>
      </c>
      <c r="C16" s="9" t="str">
        <f>'1'!C16</f>
        <v>305B</v>
      </c>
      <c r="D16" s="9" t="str">
        <f>'1'!D16</f>
        <v>LADM</v>
      </c>
      <c r="E16" s="9">
        <f>'1'!E16</f>
        <v>19</v>
      </c>
      <c r="F16" s="9">
        <v>17</v>
      </c>
      <c r="G16" s="9"/>
      <c r="H16" s="10">
        <f t="shared" si="0"/>
        <v>0.89473684210526316</v>
      </c>
      <c r="I16" s="9">
        <f t="shared" si="1"/>
        <v>2</v>
      </c>
      <c r="J16" s="10">
        <f t="shared" si="2"/>
        <v>0.10526315789473684</v>
      </c>
      <c r="K16" s="9"/>
      <c r="L16" s="10">
        <f t="shared" si="3"/>
        <v>0</v>
      </c>
      <c r="M16" s="9">
        <v>84</v>
      </c>
      <c r="N16" s="15">
        <v>0.89</v>
      </c>
    </row>
    <row r="17" spans="1:14" s="11" customFormat="1" x14ac:dyDescent="0.25">
      <c r="A17" s="9" t="str">
        <f>'1'!A17</f>
        <v xml:space="preserve">Dinámica Social </v>
      </c>
      <c r="B17" s="9">
        <v>2</v>
      </c>
      <c r="C17" s="9" t="str">
        <f>'1'!C17</f>
        <v>305C</v>
      </c>
      <c r="D17" s="9" t="str">
        <f>'1'!D17</f>
        <v>LADM</v>
      </c>
      <c r="E17" s="9">
        <f>'1'!E17</f>
        <v>19</v>
      </c>
      <c r="F17" s="9">
        <v>17</v>
      </c>
      <c r="G17" s="9"/>
      <c r="H17" s="10">
        <f t="shared" si="0"/>
        <v>0.89473684210526316</v>
      </c>
      <c r="I17" s="9">
        <f t="shared" si="1"/>
        <v>2</v>
      </c>
      <c r="J17" s="10">
        <f t="shared" si="2"/>
        <v>0.10526315789473684</v>
      </c>
      <c r="K17" s="9"/>
      <c r="L17" s="10">
        <f t="shared" si="3"/>
        <v>0</v>
      </c>
      <c r="M17" s="9">
        <v>79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93</v>
      </c>
      <c r="G28" s="17">
        <f>SUM(G14:G27)</f>
        <v>0</v>
      </c>
      <c r="H28" s="18">
        <f>SUM(F28:G28)/E28</f>
        <v>0.88571428571428568</v>
      </c>
      <c r="I28" s="17">
        <f t="shared" si="1"/>
        <v>12</v>
      </c>
      <c r="J28" s="18">
        <f t="shared" si="2"/>
        <v>0.11428571428571428</v>
      </c>
      <c r="K28" s="17">
        <f>SUM(K14:K27)</f>
        <v>0</v>
      </c>
      <c r="L28" s="18">
        <f t="shared" si="3"/>
        <v>0</v>
      </c>
      <c r="M28" s="17">
        <f>AVERAGE(M14:M27)</f>
        <v>80.75</v>
      </c>
      <c r="N28" s="19">
        <f>AVERAGE(N14:N27)</f>
        <v>0.77500000000000002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90" zoomScaleNormal="90" zoomScaleSheetLayoutView="100" zoomScalePageLayoutView="85" workbookViewId="0">
      <selection activeCell="N22" sqref="N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2022-Enero 2023</v>
      </c>
      <c r="M8" s="29"/>
      <c r="N8" s="29"/>
    </row>
    <row r="10" spans="1:14" ht="13" x14ac:dyDescent="0.3">
      <c r="A10" s="4" t="s">
        <v>8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Comportamiento Organizacional</v>
      </c>
      <c r="B14" s="9">
        <v>4</v>
      </c>
      <c r="C14" s="9" t="str">
        <f>'1'!C14</f>
        <v>305A</v>
      </c>
      <c r="D14" s="9" t="str">
        <f>'1'!D14</f>
        <v>LADM</v>
      </c>
      <c r="E14" s="9">
        <f>'1'!E14</f>
        <v>32</v>
      </c>
      <c r="F14" s="9">
        <v>25</v>
      </c>
      <c r="G14" s="9"/>
      <c r="H14" s="10">
        <f t="shared" ref="H14:H21" si="0">F14/E14</f>
        <v>0.78125</v>
      </c>
      <c r="I14" s="9">
        <f t="shared" ref="I14:I28" si="1">(E14-SUM(F14:G14))-K14</f>
        <v>7</v>
      </c>
      <c r="J14" s="10">
        <f t="shared" ref="J14:J28" si="2">I14/E14</f>
        <v>0.21875</v>
      </c>
      <c r="K14" s="9"/>
      <c r="L14" s="10">
        <f t="shared" ref="L14:L28" si="3">K14/E14</f>
        <v>0</v>
      </c>
      <c r="M14" s="9">
        <v>71</v>
      </c>
      <c r="N14" s="15">
        <v>0.72</v>
      </c>
    </row>
    <row r="15" spans="1:14" s="11" customFormat="1" x14ac:dyDescent="0.25">
      <c r="A15" s="21" t="s">
        <v>32</v>
      </c>
      <c r="B15" s="9">
        <v>5</v>
      </c>
      <c r="C15" s="9" t="str">
        <f>'1'!C15</f>
        <v xml:space="preserve">305A </v>
      </c>
      <c r="D15" s="9" t="str">
        <f>'1'!D15</f>
        <v>LADM</v>
      </c>
      <c r="E15" s="9">
        <v>32</v>
      </c>
      <c r="F15" s="9">
        <v>25</v>
      </c>
      <c r="G15" s="9"/>
      <c r="H15" s="10">
        <f t="shared" si="0"/>
        <v>0.78125</v>
      </c>
      <c r="I15" s="9">
        <f t="shared" si="1"/>
        <v>7</v>
      </c>
      <c r="J15" s="10">
        <f t="shared" si="2"/>
        <v>0.21875</v>
      </c>
      <c r="K15" s="9"/>
      <c r="L15" s="10">
        <f t="shared" si="3"/>
        <v>0</v>
      </c>
      <c r="M15" s="9">
        <v>72</v>
      </c>
      <c r="N15" s="15">
        <v>0.75</v>
      </c>
    </row>
    <row r="16" spans="1:14" s="11" customFormat="1" x14ac:dyDescent="0.25">
      <c r="A16" s="9" t="str">
        <f>'1'!A15</f>
        <v xml:space="preserve">Dinámica Social </v>
      </c>
      <c r="B16" s="9">
        <v>3</v>
      </c>
      <c r="C16" s="9" t="s">
        <v>34</v>
      </c>
      <c r="D16" s="9" t="str">
        <f>'1'!D16</f>
        <v>LADM</v>
      </c>
      <c r="E16" s="9">
        <v>35</v>
      </c>
      <c r="F16" s="9">
        <v>34</v>
      </c>
      <c r="G16" s="9"/>
      <c r="H16" s="10">
        <f t="shared" si="0"/>
        <v>0.97142857142857142</v>
      </c>
      <c r="I16" s="9">
        <f t="shared" si="1"/>
        <v>1</v>
      </c>
      <c r="J16" s="10">
        <f t="shared" si="2"/>
        <v>2.8571428571428571E-2</v>
      </c>
      <c r="K16" s="9"/>
      <c r="L16" s="10">
        <f t="shared" si="3"/>
        <v>0</v>
      </c>
      <c r="M16" s="9">
        <v>84</v>
      </c>
      <c r="N16" s="15">
        <v>0.63</v>
      </c>
    </row>
    <row r="17" spans="1:14" s="11" customFormat="1" x14ac:dyDescent="0.25">
      <c r="A17" s="9" t="str">
        <f>'1'!A16</f>
        <v xml:space="preserve">Dinámica Social </v>
      </c>
      <c r="B17" s="9">
        <v>4</v>
      </c>
      <c r="C17" s="9" t="s">
        <v>34</v>
      </c>
      <c r="D17" s="9" t="str">
        <f>'1'!D17</f>
        <v>LADM</v>
      </c>
      <c r="E17" s="9">
        <v>35</v>
      </c>
      <c r="F17" s="9">
        <v>33</v>
      </c>
      <c r="G17" s="9"/>
      <c r="H17" s="10">
        <f t="shared" si="0"/>
        <v>0.94285714285714284</v>
      </c>
      <c r="I17" s="9">
        <f t="shared" si="1"/>
        <v>2</v>
      </c>
      <c r="J17" s="10">
        <f t="shared" si="2"/>
        <v>5.7142857142857141E-2</v>
      </c>
      <c r="K17" s="9"/>
      <c r="L17" s="10">
        <f t="shared" si="3"/>
        <v>0</v>
      </c>
      <c r="M17" s="9">
        <v>86</v>
      </c>
      <c r="N17" s="15">
        <v>0.66</v>
      </c>
    </row>
    <row r="18" spans="1:14" s="11" customFormat="1" x14ac:dyDescent="0.25">
      <c r="A18" s="9" t="str">
        <f>'1'!A17</f>
        <v xml:space="preserve">Dinámica Social </v>
      </c>
      <c r="B18" s="9">
        <v>3</v>
      </c>
      <c r="C18" s="9" t="s">
        <v>40</v>
      </c>
      <c r="D18" s="9" t="str">
        <f t="shared" ref="D18:D21" si="4">D14</f>
        <v>LADM</v>
      </c>
      <c r="E18" s="9">
        <v>19</v>
      </c>
      <c r="F18" s="9">
        <v>18</v>
      </c>
      <c r="G18" s="9"/>
      <c r="H18" s="10">
        <f t="shared" si="0"/>
        <v>0.94736842105263153</v>
      </c>
      <c r="I18" s="9">
        <f t="shared" si="1"/>
        <v>1</v>
      </c>
      <c r="J18" s="10">
        <f t="shared" si="2"/>
        <v>5.2631578947368418E-2</v>
      </c>
      <c r="K18" s="9"/>
      <c r="L18" s="10">
        <f t="shared" si="3"/>
        <v>0</v>
      </c>
      <c r="M18" s="9">
        <v>83</v>
      </c>
      <c r="N18" s="15">
        <v>0.84</v>
      </c>
    </row>
    <row r="19" spans="1:14" s="11" customFormat="1" x14ac:dyDescent="0.25">
      <c r="A19" s="9" t="str">
        <f t="shared" ref="A19:A21" si="5">A16</f>
        <v xml:space="preserve">Dinámica Social </v>
      </c>
      <c r="B19" s="9">
        <v>4</v>
      </c>
      <c r="C19" s="9" t="s">
        <v>40</v>
      </c>
      <c r="D19" s="9" t="str">
        <f t="shared" si="4"/>
        <v>LADM</v>
      </c>
      <c r="E19" s="9">
        <v>19</v>
      </c>
      <c r="F19" s="9">
        <v>19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89</v>
      </c>
      <c r="N19" s="15">
        <v>0.68</v>
      </c>
    </row>
    <row r="20" spans="1:14" s="11" customFormat="1" x14ac:dyDescent="0.25">
      <c r="A20" s="9" t="str">
        <f t="shared" si="5"/>
        <v xml:space="preserve">Dinámica Social </v>
      </c>
      <c r="B20" s="9">
        <v>3</v>
      </c>
      <c r="C20" s="9" t="s">
        <v>36</v>
      </c>
      <c r="D20" s="9" t="str">
        <f t="shared" si="4"/>
        <v>LADM</v>
      </c>
      <c r="E20" s="9">
        <v>19</v>
      </c>
      <c r="F20" s="9">
        <v>19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85</v>
      </c>
      <c r="N20" s="15">
        <v>0.63</v>
      </c>
    </row>
    <row r="21" spans="1:14" s="11" customFormat="1" x14ac:dyDescent="0.25">
      <c r="A21" s="9" t="str">
        <f t="shared" si="5"/>
        <v xml:space="preserve">Dinámica Social </v>
      </c>
      <c r="B21" s="9">
        <v>4</v>
      </c>
      <c r="C21" s="9" t="s">
        <v>36</v>
      </c>
      <c r="D21" s="9" t="str">
        <f t="shared" si="4"/>
        <v>LADM</v>
      </c>
      <c r="E21" s="9">
        <v>19</v>
      </c>
      <c r="F21" s="9">
        <v>19</v>
      </c>
      <c r="G21" s="9"/>
      <c r="H21" s="10">
        <f t="shared" si="0"/>
        <v>1</v>
      </c>
      <c r="I21" s="9">
        <f t="shared" si="1"/>
        <v>0</v>
      </c>
      <c r="J21" s="10">
        <f t="shared" si="2"/>
        <v>0</v>
      </c>
      <c r="K21" s="9"/>
      <c r="L21" s="10">
        <f t="shared" si="3"/>
        <v>0</v>
      </c>
      <c r="M21" s="9">
        <v>86</v>
      </c>
      <c r="N21" s="15">
        <v>0.79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210</v>
      </c>
      <c r="F28" s="17">
        <f>SUM(F14:F27)</f>
        <v>192</v>
      </c>
      <c r="G28" s="17">
        <f>SUM(G14:G27)</f>
        <v>0</v>
      </c>
      <c r="H28" s="18">
        <f>SUM(F28:G28)/E28</f>
        <v>0.91428571428571426</v>
      </c>
      <c r="I28" s="17">
        <f t="shared" si="1"/>
        <v>18</v>
      </c>
      <c r="J28" s="18">
        <f t="shared" si="2"/>
        <v>8.5714285714285715E-2</v>
      </c>
      <c r="K28" s="17">
        <f>SUM(K14:K27)</f>
        <v>0</v>
      </c>
      <c r="L28" s="18">
        <f t="shared" si="3"/>
        <v>0</v>
      </c>
      <c r="M28" s="17">
        <f>AVERAGE(M14:M27)</f>
        <v>82</v>
      </c>
      <c r="N28" s="19">
        <f>AVERAGE(N14:N27)</f>
        <v>0.71250000000000002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2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42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43</v>
      </c>
      <c r="C8" s="29"/>
      <c r="D8" s="14" t="s">
        <v>5</v>
      </c>
      <c r="E8" s="20">
        <v>4</v>
      </c>
      <c r="F8"/>
      <c r="G8" s="4" t="s">
        <v>6</v>
      </c>
      <c r="H8" s="20">
        <v>2</v>
      </c>
      <c r="I8" s="35" t="s">
        <v>7</v>
      </c>
      <c r="J8" s="35"/>
      <c r="K8" s="35"/>
      <c r="L8" s="29" t="str">
        <f>'1'!L8</f>
        <v>Septiembre 2022-Enero 2023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32</v>
      </c>
      <c r="B14" s="9">
        <v>1</v>
      </c>
      <c r="C14" s="9" t="s">
        <v>35</v>
      </c>
      <c r="D14" s="9" t="str">
        <f>'1'!D14</f>
        <v>LADM</v>
      </c>
      <c r="E14" s="9">
        <v>32</v>
      </c>
      <c r="F14" s="9">
        <v>19</v>
      </c>
      <c r="G14" s="9">
        <v>9</v>
      </c>
      <c r="H14" s="10">
        <v>0.88</v>
      </c>
      <c r="I14" s="9">
        <v>4</v>
      </c>
      <c r="J14" s="10">
        <v>0.12</v>
      </c>
      <c r="K14" s="9">
        <v>0</v>
      </c>
      <c r="L14" s="10">
        <f t="shared" ref="L14:L28" si="0">K14/E14</f>
        <v>0</v>
      </c>
      <c r="M14" s="9">
        <v>76</v>
      </c>
      <c r="N14" s="15">
        <v>0.72</v>
      </c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>
        <v>22</v>
      </c>
      <c r="G15" s="9">
        <v>11</v>
      </c>
      <c r="H15" s="10">
        <v>0.94</v>
      </c>
      <c r="I15" s="21">
        <v>2</v>
      </c>
      <c r="J15" s="10">
        <v>0.06</v>
      </c>
      <c r="K15" s="9">
        <v>0</v>
      </c>
      <c r="L15" s="10">
        <f t="shared" si="0"/>
        <v>0</v>
      </c>
      <c r="M15" s="9">
        <v>82</v>
      </c>
      <c r="N15" s="15">
        <v>0.69</v>
      </c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>
        <v>14</v>
      </c>
      <c r="G16" s="9">
        <v>5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86</v>
      </c>
      <c r="N16" s="15">
        <v>0.53</v>
      </c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>
        <v>12</v>
      </c>
      <c r="G17" s="9">
        <v>7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>
        <f>'1'!D23</f>
        <v>0</v>
      </c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67</v>
      </c>
      <c r="G28" s="17">
        <f>SUM(G14:G27)</f>
        <v>32</v>
      </c>
      <c r="H28" s="18">
        <f>SUM(F28:G28)/E28</f>
        <v>0.94285714285714284</v>
      </c>
      <c r="I28" s="17">
        <f t="shared" ref="I28" si="1">(E28-SUM(F28:G28))-K28</f>
        <v>6</v>
      </c>
      <c r="J28" s="18">
        <f t="shared" ref="J28" si="2">I28/E28</f>
        <v>5.7142857142857141E-2</v>
      </c>
      <c r="K28" s="17">
        <f>SUM(K14:K27)</f>
        <v>0</v>
      </c>
      <c r="L28" s="18">
        <f t="shared" si="0"/>
        <v>0</v>
      </c>
      <c r="M28" s="17">
        <f>AVERAGE(M14:M27)</f>
        <v>81.75</v>
      </c>
      <c r="N28" s="19">
        <f>AVERAGE(N14:N27)</f>
        <v>0.6825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30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2023-01-15T12:42:46Z</dcterms:modified>
  <cp:category/>
  <cp:contentStatus/>
</cp:coreProperties>
</file>