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-DIC\SEP 22- ENE 23\"/>
    </mc:Choice>
  </mc:AlternateContent>
  <bookViews>
    <workbookView xWindow="-120" yWindow="-120" windowWidth="24240" windowHeight="131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D15" i="22"/>
  <c r="E15" i="22"/>
  <c r="L15" i="22"/>
  <c r="C15" i="22"/>
  <c r="A15" i="22"/>
  <c r="I15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I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I14" i="22"/>
  <c r="B37" i="10"/>
  <c r="N28" i="10"/>
  <c r="M28" i="10"/>
  <c r="K28" i="10"/>
  <c r="G28" i="10"/>
  <c r="F28" i="10"/>
  <c r="E28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9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<sst xmlns="http://schemas.openxmlformats.org/spreadsheetml/2006/main" count="199" uniqueCount="50">
  <si>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</si>
  <si>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</si>
  <si>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</si>
  <si>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</si>
  <si>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</si>
  <si>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</si>
  <si>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</si>
  <si>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</si>
  <si>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</si>
  <si>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</si>
  <si>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</si>
  <si>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</si>
  <si>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</si>
  <si>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</si>
  <si>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</si>
  <si>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</si>
  <si>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</si>
  <si>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</si>
  <si>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</si>
  <si>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</si>
  <si>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</si>
  <si>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</si>
  <si>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</si>
  <si>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</si>
  <si>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</si>
  <si>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</si>
  <si>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</si>
  <si>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</si>
  <si>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</si>
  <si>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</si>
  <si>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</si>
  <si>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</si>
  <si>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</si>
  <si>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</si>
  <si>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</si>
  <si>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</si>
  <si>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505A</t>
  </si>
  <si>
    <t>LICENCIATURA EN ADMINISTRACION</t>
  </si>
  <si>
    <t>MCA. EUGENIO CHÁVEZ ORTIZ</t>
  </si>
  <si>
    <t>ECONOMIA</t>
  </si>
  <si>
    <t>301B</t>
  </si>
  <si>
    <t>301C</t>
  </si>
  <si>
    <t>MACROECONOMIA</t>
  </si>
  <si>
    <t>505B</t>
  </si>
  <si>
    <t>ECONOMIA AMBIENTAL</t>
  </si>
  <si>
    <t>306A</t>
  </si>
  <si>
    <t>IA</t>
  </si>
  <si>
    <t>ECONOMIA EMPRESARIAL</t>
  </si>
  <si>
    <t>405A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</si>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</sst>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91" zoomScaleNormal="91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21</v>
      </c>
      <c r="C14" s="9" t="s">
        <v>40</v>
      </c>
      <c r="D14" s="9" t="s">
        <v>32</v>
      </c>
      <c r="E14" s="9">
        <v>16</v>
      </c>
      <c r="F14" s="9">
        <v>12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0.75</v>
      </c>
    </row>
    <row r="15" spans="1:14" s="11" customFormat="1" x14ac:dyDescent="0.2">
      <c r="A15" s="8" t="s">
        <v>39</v>
      </c>
      <c r="B15" s="9" t="s">
        <v>21</v>
      </c>
      <c r="C15" s="9" t="s">
        <v>41</v>
      </c>
      <c r="D15" s="9" t="s">
        <v>32</v>
      </c>
      <c r="E15" s="9">
        <v>23</v>
      </c>
      <c r="F15" s="9">
        <v>19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68</v>
      </c>
      <c r="N15" s="15">
        <v>0.83</v>
      </c>
    </row>
    <row r="16" spans="1:14" s="11" customFormat="1" x14ac:dyDescent="0.2">
      <c r="A16" s="8" t="s">
        <v>42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26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63</v>
      </c>
      <c r="N16" s="15">
        <v>0.76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9</v>
      </c>
      <c r="F17" s="9">
        <v>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57</v>
      </c>
      <c r="N17" s="15">
        <v>0.78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46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81</v>
      </c>
      <c r="N18" s="15">
        <v>0.56666000000000005</v>
      </c>
    </row>
    <row r="19" spans="1:14" s="11" customFormat="1" x14ac:dyDescent="0.2">
      <c r="A19" s="8" t="s">
        <v>44</v>
      </c>
      <c r="B19" s="9" t="s">
        <v>32</v>
      </c>
      <c r="C19" s="9" t="s">
        <v>45</v>
      </c>
      <c r="D19" s="9" t="s">
        <v>46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0.66659999999999997</v>
      </c>
    </row>
    <row r="20" spans="1:14" s="11" customFormat="1" x14ac:dyDescent="0.2">
      <c r="A20" s="8" t="s">
        <v>47</v>
      </c>
      <c r="B20" s="9" t="s">
        <v>21</v>
      </c>
      <c r="C20" s="9" t="s">
        <v>48</v>
      </c>
      <c r="D20" s="9" t="s">
        <v>31</v>
      </c>
      <c r="E20" s="9">
        <v>5</v>
      </c>
      <c r="F20" s="9">
        <v>5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77</v>
      </c>
      <c r="N20" s="15">
        <v>0.4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127</v>
      </c>
      <c r="G28" s="17">
        <f>SUM(G14:G27)</f>
        <v>0</v>
      </c>
      <c r="H28" s="18">
        <f>SUM(F28:G28)/E28</f>
        <v>0.86394557823129248</v>
      </c>
      <c r="I28" s="17">
        <f t="shared" si="0"/>
        <v>20</v>
      </c>
      <c r="J28" s="18">
        <f t="shared" ref="J28" si="2">I28/E28</f>
        <v>0.1360544217687075</v>
      </c>
      <c r="K28" s="17">
        <f>SUM(K14:K27)</f>
        <v>0</v>
      </c>
      <c r="L28" s="18">
        <f t="shared" si="1"/>
        <v>0</v>
      </c>
      <c r="M28" s="17">
        <f>AVERAGE(M14:M27)</f>
        <v>70.571428571428569</v>
      </c>
      <c r="N28" s="19">
        <f>AVERAGE(N14:N27)</f>
        <v>0.67903714285714301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EUGENIO CHÁVEZ ORTIZ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1" zoomScaleNormal="91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EUGENIO CHÁVEZ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41" t="str">
        <f>'1'!A14</f>
        <v>ECONOMIA</v>
      </c>
      <c r="B14" s="9" t="s">
        <v>32</v>
      </c>
      <c r="C14" s="9" t="str">
        <f>'1'!C14</f>
        <v>301B</v>
      </c>
      <c r="D14" s="9" t="str">
        <f>'1'!D14</f>
        <v>II</v>
      </c>
      <c r="E14" s="9">
        <f>'1'!E14</f>
        <v>16</v>
      </c>
      <c r="F14" s="9">
        <v>10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54</v>
      </c>
      <c r="N14" s="15">
        <v>0.63</v>
      </c>
    </row>
    <row r="15" spans="1:14" s="11" customFormat="1" x14ac:dyDescent="0.2">
      <c r="A15" s="41" t="str">
        <f>'1'!A15</f>
        <v>ECONOMIA</v>
      </c>
      <c r="B15" s="9" t="s">
        <v>32</v>
      </c>
      <c r="C15" s="9" t="str">
        <f>'1'!C15</f>
        <v>301C</v>
      </c>
      <c r="D15" s="9" t="str">
        <f>'1'!D15</f>
        <v>II</v>
      </c>
      <c r="E15" s="9">
        <f>'1'!E15</f>
        <v>23</v>
      </c>
      <c r="F15" s="9">
        <v>12</v>
      </c>
      <c r="G15" s="9"/>
      <c r="H15" s="10"/>
      <c r="I15" s="9">
        <f t="shared" ref="I15" si="2">(E15-SUM(F15:G15))-K15</f>
        <v>11</v>
      </c>
      <c r="J15" s="10"/>
      <c r="K15" s="9">
        <v>0</v>
      </c>
      <c r="L15" s="10">
        <f t="shared" ref="L15" si="3">K15/E15</f>
        <v>0</v>
      </c>
      <c r="M15" s="9">
        <v>38</v>
      </c>
      <c r="N15" s="15">
        <v>0.52</v>
      </c>
    </row>
    <row r="16" spans="1:14" s="11" customFormat="1" x14ac:dyDescent="0.2">
      <c r="A16" s="41" t="str">
        <f>'1'!A16</f>
        <v>MACROECONOMIA</v>
      </c>
      <c r="B16" s="9" t="s">
        <v>32</v>
      </c>
      <c r="C16" s="9" t="str">
        <f>'1'!C16</f>
        <v>505A</v>
      </c>
      <c r="D16" s="9" t="str">
        <f>'1'!D16</f>
        <v>DLA</v>
      </c>
      <c r="E16" s="9">
        <f>'1'!E16</f>
        <v>34</v>
      </c>
      <c r="F16" s="9">
        <v>8</v>
      </c>
      <c r="G16" s="9"/>
      <c r="H16" s="10"/>
      <c r="I16" s="9">
        <f t="shared" si="0"/>
        <v>26</v>
      </c>
      <c r="J16" s="10"/>
      <c r="K16" s="9">
        <v>0</v>
      </c>
      <c r="L16" s="10">
        <f t="shared" si="1"/>
        <v>0</v>
      </c>
      <c r="M16" s="9">
        <v>17</v>
      </c>
      <c r="N16" s="15">
        <v>0.24</v>
      </c>
    </row>
    <row r="17" spans="1:14" s="11" customFormat="1" x14ac:dyDescent="0.2">
      <c r="A17" s="41" t="str">
        <f>'1'!A17</f>
        <v>MACROECONOMIA</v>
      </c>
      <c r="B17" s="9" t="s">
        <v>32</v>
      </c>
      <c r="C17" s="9" t="str">
        <f>'1'!C17</f>
        <v>505B</v>
      </c>
      <c r="D17" s="9" t="str">
        <f>'1'!D17</f>
        <v>DLA</v>
      </c>
      <c r="E17" s="9">
        <f>'1'!E17</f>
        <v>9</v>
      </c>
      <c r="F17" s="9">
        <v>5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40</v>
      </c>
      <c r="N17" s="15">
        <v>0.56000000000000005</v>
      </c>
    </row>
    <row r="18" spans="1:14" s="11" customFormat="1" x14ac:dyDescent="0.2">
      <c r="A18" s="41" t="str">
        <f>'1'!A18</f>
        <v>ECONOMIA AMBIENTAL</v>
      </c>
      <c r="B18" s="9" t="s">
        <v>49</v>
      </c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41" t="s">
        <v>47</v>
      </c>
      <c r="B19" s="9" t="s">
        <v>32</v>
      </c>
      <c r="C19" s="9" t="s">
        <v>48</v>
      </c>
      <c r="D19" s="9" t="s">
        <v>31</v>
      </c>
      <c r="E19" s="9">
        <v>5</v>
      </c>
      <c r="F19" s="9">
        <v>4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57</v>
      </c>
      <c r="N19" s="15">
        <v>0.8</v>
      </c>
    </row>
    <row r="20" spans="1:14" s="11" customFormat="1" x14ac:dyDescent="0.2">
      <c r="A20" s="4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39</v>
      </c>
      <c r="G28" s="17">
        <f>SUM(G14:G27)</f>
        <v>0</v>
      </c>
      <c r="H28" s="18">
        <f>SUM(F28:G28)/E28</f>
        <v>0.33333333333333331</v>
      </c>
      <c r="I28" s="17">
        <f t="shared" si="0"/>
        <v>78</v>
      </c>
      <c r="J28" s="18">
        <f t="shared" ref="J14:J28" si="4">I28/E28</f>
        <v>0.66666666666666663</v>
      </c>
      <c r="K28" s="17">
        <f>SUM(K14:K27)</f>
        <v>0</v>
      </c>
      <c r="L28" s="18">
        <f t="shared" si="1"/>
        <v>0</v>
      </c>
      <c r="M28" s="17">
        <f>AVERAGE(M14:M27)</f>
        <v>41.2</v>
      </c>
      <c r="N28" s="19">
        <f>AVERAGE(N14:N27)</f>
        <v>0.55000000000000004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2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2" ht="62.25" customHeight="1" x14ac:dyDescent="0.2">
      <c r="B34" s="37"/>
      <c r="C34" s="37"/>
      <c r="D34" s="37"/>
      <c r="G34" s="33"/>
      <c r="H34" s="33"/>
      <c r="I34" s="33"/>
      <c r="J34" s="33"/>
    </row>
    <row r="35" spans="1:12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2" hidden="1" x14ac:dyDescent="0.2"/>
    <row r="37" spans="1:12" ht="45" customHeight="1" x14ac:dyDescent="0.2">
      <c r="B37" s="39" t="str">
        <f>B10</f>
        <v>MCA. EUGENIO CHÁVEZ ORTIZ</v>
      </c>
      <c r="C37" s="39"/>
      <c r="D37" s="39"/>
      <c r="E37" s="13"/>
      <c r="F37" s="13"/>
      <c r="G37" s="40" t="str">
        <f>'1'!G37:J37</f>
        <v>L.C. MANUEL DE JESUS CANO BUSTAMANTE</v>
      </c>
      <c r="H37" s="40"/>
      <c r="I37" s="40"/>
      <c r="J37" s="40"/>
      <c r="K37" s="40"/>
      <c r="L37" s="40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EUGENIO CHÁVEZ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EUGENIO CHÁVEZ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EUGENIO CHÁVEZ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EUGENIO CHÁVEZ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EUGENIO CHÁVEZ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EUGENIO CHÁVEZ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2022-11-04T03:16:19Z</dcterms:modified>
  <cp:category/>
  <cp:contentStatus/>
</cp:coreProperties>
</file>