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AGO-DIC\SEP 22- ENE 23\"/>
    </mc:Choice>
  </mc:AlternateContent>
  <bookViews>
    <workbookView xWindow="-120" yWindow="-120" windowWidth="24240" windowHeight="1314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23" l="1"/>
  <c r="E6" i="23"/>
  <c r="I19" i="23"/>
  <c r="L19" i="23"/>
  <c r="I17" i="23"/>
  <c r="L17" i="23"/>
  <c r="G37" i="22" l="1"/>
  <c r="D15" i="22"/>
  <c r="E15" i="22"/>
  <c r="L15" i="22"/>
  <c r="C15" i="22"/>
  <c r="A15" i="22"/>
  <c r="I15" i="22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30" i="23"/>
  <c r="M30" i="23"/>
  <c r="K30" i="23"/>
  <c r="G30" i="23"/>
  <c r="F30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8" i="23"/>
  <c r="I18" i="23" s="1"/>
  <c r="D18" i="23"/>
  <c r="C18" i="23"/>
  <c r="A1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9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I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I14" i="22"/>
  <c r="B37" i="10"/>
  <c r="N28" i="10"/>
  <c r="M28" i="10"/>
  <c r="K28" i="10"/>
  <c r="G28" i="10"/>
  <c r="F28" i="10"/>
  <c r="E28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19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8" i="23"/>
  <c r="L20" i="23"/>
  <c r="L21" i="23"/>
  <c r="L22" i="23"/>
  <c r="E30" i="23"/>
  <c r="I18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<sst xmlns="http://schemas.openxmlformats.org/spreadsheetml/2006/main" count="214" uniqueCount="52">
  <si>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</si>
  <si>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</si>
  <si>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</si>
  <si>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</si>
  <si>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</si>
  <si>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</si>
  <si>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</si>
  <si>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</si>
  <si>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</si>
  <si>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</si>
  <si>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</si>
  <si>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</si>
  <si>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</si>
  <si>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</si>
  <si>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</si>
  <si>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</si>
  <si>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</si>
  <si>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</si>
  <si>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</si>
  <si>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</si>
  <si>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</si>
  <si>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</si>
  <si>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</si>
  <si>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</si>
  <si>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</si>
  <si>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</si>
  <si>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</si>
  <si>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</si>
  <si>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</si>
  <si>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</si>
  <si>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</si>
  <si>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</si>
  <si>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</si>
  <si>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</si>
  <si>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</si>
  <si>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</si>
  <si>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505A</t>
  </si>
  <si>
    <t>LICENCIATURA EN ADMINISTRACION</t>
  </si>
  <si>
    <t>MCA. EUGENIO CHÁVEZ ORTIZ</t>
  </si>
  <si>
    <t>ECONOMIA</t>
  </si>
  <si>
    <t>301B</t>
  </si>
  <si>
    <t>301C</t>
  </si>
  <si>
    <t>MACROECONOMIA</t>
  </si>
  <si>
    <t>505B</t>
  </si>
  <si>
    <t>ECONOMIA AMBIENTAL</t>
  </si>
  <si>
    <t>306A</t>
  </si>
  <si>
    <t>IA</t>
  </si>
  <si>
    <t>ECONOMIA EMPRESARIAL</t>
  </si>
  <si>
    <t>405A</t>
  </si>
  <si>
    <t>S/E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</si>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</sst>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91" zoomScaleNormal="91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6</v>
      </c>
      <c r="G8" s="4" t="s">
        <v>6</v>
      </c>
      <c r="H8" s="5">
        <v>4</v>
      </c>
      <c r="I8" s="35" t="s">
        <v>7</v>
      </c>
      <c r="J8" s="35"/>
      <c r="K8" s="35"/>
      <c r="L8" s="29" t="s">
        <v>34</v>
      </c>
      <c r="M8" s="29"/>
      <c r="N8" s="29"/>
    </row>
    <row r="10" spans="1:14" x14ac:dyDescent="0.2">
      <c r="A10" s="4" t="s">
        <v>8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39</v>
      </c>
      <c r="B14" s="9" t="s">
        <v>21</v>
      </c>
      <c r="C14" s="9" t="s">
        <v>40</v>
      </c>
      <c r="D14" s="9" t="s">
        <v>32</v>
      </c>
      <c r="E14" s="9">
        <v>16</v>
      </c>
      <c r="F14" s="9">
        <v>12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0.75</v>
      </c>
    </row>
    <row r="15" spans="1:14" s="11" customFormat="1" x14ac:dyDescent="0.2">
      <c r="A15" s="8" t="s">
        <v>39</v>
      </c>
      <c r="B15" s="9" t="s">
        <v>21</v>
      </c>
      <c r="C15" s="9" t="s">
        <v>41</v>
      </c>
      <c r="D15" s="9" t="s">
        <v>32</v>
      </c>
      <c r="E15" s="9">
        <v>23</v>
      </c>
      <c r="F15" s="9">
        <v>19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68</v>
      </c>
      <c r="N15" s="15">
        <v>0.83</v>
      </c>
    </row>
    <row r="16" spans="1:14" s="11" customFormat="1" x14ac:dyDescent="0.2">
      <c r="A16" s="8" t="s">
        <v>42</v>
      </c>
      <c r="B16" s="9" t="s">
        <v>21</v>
      </c>
      <c r="C16" s="9" t="s">
        <v>36</v>
      </c>
      <c r="D16" s="9" t="s">
        <v>31</v>
      </c>
      <c r="E16" s="9">
        <v>34</v>
      </c>
      <c r="F16" s="9">
        <v>26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63</v>
      </c>
      <c r="N16" s="15">
        <v>0.76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31</v>
      </c>
      <c r="E17" s="9">
        <v>9</v>
      </c>
      <c r="F17" s="9">
        <v>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57</v>
      </c>
      <c r="N17" s="15">
        <v>0.78</v>
      </c>
    </row>
    <row r="18" spans="1:14" s="11" customFormat="1" x14ac:dyDescent="0.2">
      <c r="A18" s="8" t="s">
        <v>44</v>
      </c>
      <c r="B18" s="9" t="s">
        <v>21</v>
      </c>
      <c r="C18" s="9" t="s">
        <v>45</v>
      </c>
      <c r="D18" s="9" t="s">
        <v>46</v>
      </c>
      <c r="E18" s="9">
        <v>30</v>
      </c>
      <c r="F18" s="9">
        <v>29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81</v>
      </c>
      <c r="N18" s="15">
        <v>0.56666000000000005</v>
      </c>
    </row>
    <row r="19" spans="1:14" s="11" customFormat="1" x14ac:dyDescent="0.2">
      <c r="A19" s="8" t="s">
        <v>44</v>
      </c>
      <c r="B19" s="9" t="s">
        <v>32</v>
      </c>
      <c r="C19" s="9" t="s">
        <v>45</v>
      </c>
      <c r="D19" s="9" t="s">
        <v>46</v>
      </c>
      <c r="E19" s="9">
        <v>30</v>
      </c>
      <c r="F19" s="9">
        <v>29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80</v>
      </c>
      <c r="N19" s="15">
        <v>0.66659999999999997</v>
      </c>
    </row>
    <row r="20" spans="1:14" s="11" customFormat="1" x14ac:dyDescent="0.2">
      <c r="A20" s="8" t="s">
        <v>47</v>
      </c>
      <c r="B20" s="9" t="s">
        <v>21</v>
      </c>
      <c r="C20" s="9" t="s">
        <v>48</v>
      </c>
      <c r="D20" s="9" t="s">
        <v>31</v>
      </c>
      <c r="E20" s="9">
        <v>5</v>
      </c>
      <c r="F20" s="9">
        <v>5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77</v>
      </c>
      <c r="N20" s="15">
        <v>0.4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127</v>
      </c>
      <c r="G28" s="17">
        <f>SUM(G14:G27)</f>
        <v>0</v>
      </c>
      <c r="H28" s="18">
        <f>SUM(F28:G28)/E28</f>
        <v>0.86394557823129248</v>
      </c>
      <c r="I28" s="17">
        <f t="shared" si="0"/>
        <v>20</v>
      </c>
      <c r="J28" s="18">
        <f t="shared" ref="J28" si="2">I28/E28</f>
        <v>0.1360544217687075</v>
      </c>
      <c r="K28" s="17">
        <f>SUM(K14:K27)</f>
        <v>0</v>
      </c>
      <c r="L28" s="18">
        <f t="shared" si="1"/>
        <v>0</v>
      </c>
      <c r="M28" s="17">
        <f>AVERAGE(M14:M27)</f>
        <v>70.571428571428569</v>
      </c>
      <c r="N28" s="19">
        <f>AVERAGE(N14:N27)</f>
        <v>0.67903714285714301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EUGENIO CHÁVEZ ORTIZ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8" zoomScale="118" zoomScaleNormal="118" zoomScaleSheetLayoutView="100" workbookViewId="0">
      <selection activeCell="G37" sqref="G37: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MCA. EUGENIO CHÁVEZ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21" t="str">
        <f>'1'!A14</f>
        <v>ECONOMIA</v>
      </c>
      <c r="B14" s="9" t="s">
        <v>32</v>
      </c>
      <c r="C14" s="9" t="str">
        <f>'1'!C14</f>
        <v>301B</v>
      </c>
      <c r="D14" s="9" t="str">
        <f>'1'!D14</f>
        <v>II</v>
      </c>
      <c r="E14" s="9">
        <f>'1'!E14</f>
        <v>16</v>
      </c>
      <c r="F14" s="9">
        <v>10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54</v>
      </c>
      <c r="N14" s="15">
        <v>0.63</v>
      </c>
    </row>
    <row r="15" spans="1:14" s="11" customFormat="1" x14ac:dyDescent="0.2">
      <c r="A15" s="21" t="str">
        <f>'1'!A15</f>
        <v>ECONOMIA</v>
      </c>
      <c r="B15" s="9" t="s">
        <v>32</v>
      </c>
      <c r="C15" s="9" t="str">
        <f>'1'!C15</f>
        <v>301C</v>
      </c>
      <c r="D15" s="9" t="str">
        <f>'1'!D15</f>
        <v>II</v>
      </c>
      <c r="E15" s="9">
        <f>'1'!E15</f>
        <v>23</v>
      </c>
      <c r="F15" s="9">
        <v>12</v>
      </c>
      <c r="G15" s="9"/>
      <c r="H15" s="10"/>
      <c r="I15" s="9">
        <f t="shared" ref="I15" si="2">(E15-SUM(F15:G15))-K15</f>
        <v>11</v>
      </c>
      <c r="J15" s="10"/>
      <c r="K15" s="9">
        <v>0</v>
      </c>
      <c r="L15" s="10">
        <f t="shared" ref="L15" si="3">K15/E15</f>
        <v>0</v>
      </c>
      <c r="M15" s="9">
        <v>38</v>
      </c>
      <c r="N15" s="15">
        <v>0.52</v>
      </c>
    </row>
    <row r="16" spans="1:14" s="11" customFormat="1" x14ac:dyDescent="0.2">
      <c r="A16" s="21" t="str">
        <f>'1'!A16</f>
        <v>MACROECONOMIA</v>
      </c>
      <c r="B16" s="9" t="s">
        <v>32</v>
      </c>
      <c r="C16" s="9" t="str">
        <f>'1'!C16</f>
        <v>505A</v>
      </c>
      <c r="D16" s="9" t="str">
        <f>'1'!D16</f>
        <v>DLA</v>
      </c>
      <c r="E16" s="9">
        <f>'1'!E16</f>
        <v>34</v>
      </c>
      <c r="F16" s="9">
        <v>8</v>
      </c>
      <c r="G16" s="9"/>
      <c r="H16" s="10"/>
      <c r="I16" s="9">
        <f t="shared" si="0"/>
        <v>26</v>
      </c>
      <c r="J16" s="10"/>
      <c r="K16" s="9">
        <v>0</v>
      </c>
      <c r="L16" s="10">
        <f t="shared" si="1"/>
        <v>0</v>
      </c>
      <c r="M16" s="9">
        <v>17</v>
      </c>
      <c r="N16" s="15">
        <v>0.24</v>
      </c>
    </row>
    <row r="17" spans="1:14" s="11" customFormat="1" x14ac:dyDescent="0.2">
      <c r="A17" s="21" t="str">
        <f>'1'!A17</f>
        <v>MACROECONOMIA</v>
      </c>
      <c r="B17" s="9" t="s">
        <v>32</v>
      </c>
      <c r="C17" s="9" t="str">
        <f>'1'!C17</f>
        <v>505B</v>
      </c>
      <c r="D17" s="9" t="str">
        <f>'1'!D17</f>
        <v>DLA</v>
      </c>
      <c r="E17" s="9">
        <f>'1'!E17</f>
        <v>9</v>
      </c>
      <c r="F17" s="9">
        <v>5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40</v>
      </c>
      <c r="N17" s="15">
        <v>0.56000000000000005</v>
      </c>
    </row>
    <row r="18" spans="1:14" s="11" customFormat="1" x14ac:dyDescent="0.2">
      <c r="A18" s="21" t="str">
        <f>'1'!A18</f>
        <v>ECONOMIA AMBIENTAL</v>
      </c>
      <c r="B18" s="9" t="s">
        <v>49</v>
      </c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/>
      <c r="I18" s="9">
        <f t="shared" si="0"/>
        <v>30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21" t="s">
        <v>47</v>
      </c>
      <c r="B19" s="9" t="s">
        <v>32</v>
      </c>
      <c r="C19" s="9" t="s">
        <v>48</v>
      </c>
      <c r="D19" s="9" t="s">
        <v>31</v>
      </c>
      <c r="E19" s="9">
        <v>5</v>
      </c>
      <c r="F19" s="9">
        <v>4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57</v>
      </c>
      <c r="N19" s="15">
        <v>0.8</v>
      </c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39</v>
      </c>
      <c r="G28" s="17">
        <f>SUM(G14:G27)</f>
        <v>0</v>
      </c>
      <c r="H28" s="18">
        <f>SUM(F28:G28)/E28</f>
        <v>0.33333333333333331</v>
      </c>
      <c r="I28" s="17">
        <f t="shared" si="0"/>
        <v>78</v>
      </c>
      <c r="J28" s="18">
        <f t="shared" ref="J28" si="4">I28/E28</f>
        <v>0.66666666666666663</v>
      </c>
      <c r="K28" s="17">
        <f>SUM(K14:K27)</f>
        <v>0</v>
      </c>
      <c r="L28" s="18">
        <f t="shared" si="1"/>
        <v>0</v>
      </c>
      <c r="M28" s="17">
        <f>AVERAGE(M14:M27)</f>
        <v>41.2</v>
      </c>
      <c r="N28" s="19">
        <f>AVERAGE(N14:N27)</f>
        <v>0.55000000000000004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2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2" ht="62.25" customHeight="1" x14ac:dyDescent="0.2">
      <c r="B34" s="28"/>
      <c r="C34" s="28"/>
      <c r="D34" s="28"/>
      <c r="G34" s="29"/>
      <c r="H34" s="29"/>
      <c r="I34" s="29"/>
      <c r="J34" s="29"/>
    </row>
    <row r="35" spans="1:12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2" hidden="1" x14ac:dyDescent="0.2"/>
    <row r="37" spans="1:12" ht="45" customHeight="1" x14ac:dyDescent="0.2">
      <c r="B37" s="23" t="str">
        <f>B10</f>
        <v>MCA. EUGENIO CHÁVEZ ORTIZ</v>
      </c>
      <c r="C37" s="23"/>
      <c r="D37" s="23"/>
      <c r="E37" s="13"/>
      <c r="F37" s="13"/>
      <c r="G37" s="41" t="str">
        <f>'1'!G37:J37</f>
        <v>L.C. MANUEL DE JESUS CANO BUSTAMANTE</v>
      </c>
      <c r="H37" s="41"/>
      <c r="I37" s="41"/>
      <c r="J37" s="41"/>
      <c r="K37" s="41"/>
      <c r="L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M12:M13"/>
    <mergeCell ref="G37:L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topLeftCell="A9" zoomScale="118" zoomScaleNormal="118" zoomScaleSheetLayoutView="100" workbookViewId="0">
      <selection activeCell="G40" sqref="G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'2'!E6:H6</f>
        <v>LICENCIATURA EN ADMINISTRACION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MCA. EUGENIO CHÁVEZ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ECONOMIA</v>
      </c>
      <c r="B14" s="9" t="s">
        <v>50</v>
      </c>
      <c r="C14" s="9" t="str">
        <f>'1'!C14</f>
        <v>301B</v>
      </c>
      <c r="D14" s="9" t="str">
        <f>'1'!D14</f>
        <v>II</v>
      </c>
      <c r="E14" s="9">
        <f>'1'!E14</f>
        <v>16</v>
      </c>
      <c r="F14" s="9">
        <v>13</v>
      </c>
      <c r="G14" s="9"/>
      <c r="H14" s="10"/>
      <c r="I14" s="9">
        <f t="shared" ref="I14:I30" si="0">(E14-SUM(F14:G14))-K14</f>
        <v>3</v>
      </c>
      <c r="J14" s="10"/>
      <c r="K14" s="9">
        <v>0</v>
      </c>
      <c r="L14" s="10">
        <f t="shared" ref="L14:L30" si="1">K14/E14</f>
        <v>0</v>
      </c>
      <c r="M14" s="9">
        <v>69</v>
      </c>
      <c r="N14" s="15">
        <v>0.81</v>
      </c>
    </row>
    <row r="15" spans="1:14" s="11" customFormat="1" x14ac:dyDescent="0.2">
      <c r="A15" s="9" t="str">
        <f>'1'!A15</f>
        <v>ECONOMIA</v>
      </c>
      <c r="B15" s="9" t="s">
        <v>50</v>
      </c>
      <c r="C15" s="9" t="str">
        <f>'1'!C15</f>
        <v>301C</v>
      </c>
      <c r="D15" s="9" t="str">
        <f>'1'!D15</f>
        <v>II</v>
      </c>
      <c r="E15" s="9">
        <f>'1'!E15</f>
        <v>23</v>
      </c>
      <c r="F15" s="9">
        <v>19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62</v>
      </c>
      <c r="N15" s="15">
        <v>0.83</v>
      </c>
    </row>
    <row r="16" spans="1:14" s="11" customFormat="1" x14ac:dyDescent="0.2">
      <c r="A16" s="9" t="str">
        <f>'1'!A16</f>
        <v>MACROECONOMIA</v>
      </c>
      <c r="B16" s="9" t="s">
        <v>50</v>
      </c>
      <c r="C16" s="9" t="str">
        <f>'1'!C16</f>
        <v>505A</v>
      </c>
      <c r="D16" s="9" t="str">
        <f>'1'!D16</f>
        <v>DLA</v>
      </c>
      <c r="E16" s="9">
        <f>'1'!E16</f>
        <v>34</v>
      </c>
      <c r="F16" s="9">
        <v>29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68</v>
      </c>
      <c r="N16" s="15">
        <v>0.85</v>
      </c>
    </row>
    <row r="17" spans="1:14" s="11" customFormat="1" x14ac:dyDescent="0.2">
      <c r="A17" s="9" t="s">
        <v>42</v>
      </c>
      <c r="B17" s="9" t="s">
        <v>51</v>
      </c>
      <c r="C17" s="9" t="s">
        <v>36</v>
      </c>
      <c r="D17" s="9" t="s">
        <v>31</v>
      </c>
      <c r="E17" s="9">
        <v>34</v>
      </c>
      <c r="F17" s="9">
        <v>30</v>
      </c>
      <c r="G17" s="9"/>
      <c r="H17" s="10"/>
      <c r="I17" s="9">
        <f t="shared" ref="I17" si="2">(E17-SUM(F17:G17))-K17</f>
        <v>4</v>
      </c>
      <c r="J17" s="10"/>
      <c r="K17" s="9">
        <v>0</v>
      </c>
      <c r="L17" s="10">
        <f t="shared" ref="L17" si="3">K17/E17</f>
        <v>0</v>
      </c>
      <c r="M17" s="9">
        <v>72</v>
      </c>
      <c r="N17" s="15">
        <v>0.79</v>
      </c>
    </row>
    <row r="18" spans="1:14" s="11" customFormat="1" x14ac:dyDescent="0.2">
      <c r="A18" s="9" t="str">
        <f>'1'!A17</f>
        <v>MACROECONOMIA</v>
      </c>
      <c r="B18" s="9" t="s">
        <v>50</v>
      </c>
      <c r="C18" s="9" t="str">
        <f>'1'!C17</f>
        <v>505B</v>
      </c>
      <c r="D18" s="9" t="str">
        <f>'1'!D17</f>
        <v>DLA</v>
      </c>
      <c r="E18" s="9">
        <f>'1'!E17</f>
        <v>9</v>
      </c>
      <c r="F18" s="9">
        <v>8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68</v>
      </c>
      <c r="N18" s="15">
        <v>0.89</v>
      </c>
    </row>
    <row r="19" spans="1:14" s="11" customFormat="1" x14ac:dyDescent="0.2">
      <c r="A19" s="9" t="s">
        <v>42</v>
      </c>
      <c r="B19" s="9" t="s">
        <v>51</v>
      </c>
      <c r="C19" s="9" t="s">
        <v>43</v>
      </c>
      <c r="D19" s="9" t="s">
        <v>31</v>
      </c>
      <c r="E19" s="9">
        <v>9</v>
      </c>
      <c r="F19" s="9">
        <v>8</v>
      </c>
      <c r="G19" s="9"/>
      <c r="H19" s="10"/>
      <c r="I19" s="9">
        <f t="shared" ref="I19" si="4">(E19-SUM(F19:G19))-K19</f>
        <v>1</v>
      </c>
      <c r="J19" s="10"/>
      <c r="K19" s="9">
        <v>0</v>
      </c>
      <c r="L19" s="10">
        <f t="shared" ref="L19" si="5">K19/E19</f>
        <v>0</v>
      </c>
      <c r="M19" s="9">
        <v>72</v>
      </c>
      <c r="N19" s="15">
        <v>0.67</v>
      </c>
    </row>
    <row r="20" spans="1:14" s="11" customFormat="1" x14ac:dyDescent="0.2">
      <c r="A20" s="9" t="str">
        <f>'1'!A18</f>
        <v>ECONOMIA AMBIENTAL</v>
      </c>
      <c r="B20" s="9" t="s">
        <v>50</v>
      </c>
      <c r="C20" s="9" t="str">
        <f>'1'!C18</f>
        <v>306A</v>
      </c>
      <c r="D20" s="9" t="str">
        <f>'1'!D18</f>
        <v>IA</v>
      </c>
      <c r="E20" s="9">
        <f>'1'!E18</f>
        <v>30</v>
      </c>
      <c r="F20" s="9">
        <v>24</v>
      </c>
      <c r="G20" s="9"/>
      <c r="H20" s="10"/>
      <c r="I20" s="9">
        <f t="shared" si="0"/>
        <v>6</v>
      </c>
      <c r="J20" s="10"/>
      <c r="K20" s="9">
        <v>0</v>
      </c>
      <c r="L20" s="10">
        <f t="shared" si="1"/>
        <v>0</v>
      </c>
      <c r="M20" s="9">
        <v>66</v>
      </c>
      <c r="N20" s="15">
        <v>0.8</v>
      </c>
    </row>
    <row r="21" spans="1:14" s="11" customFormat="1" x14ac:dyDescent="0.2">
      <c r="A21" s="9" t="str">
        <f>'1'!A19</f>
        <v>ECONOMIA AMBIENTAL</v>
      </c>
      <c r="B21" s="9" t="s">
        <v>51</v>
      </c>
      <c r="C21" s="9" t="str">
        <f>'1'!C19</f>
        <v>306A</v>
      </c>
      <c r="D21" s="9" t="str">
        <f>'1'!D19</f>
        <v>IA</v>
      </c>
      <c r="E21" s="9">
        <f>'1'!E19</f>
        <v>30</v>
      </c>
      <c r="F21" s="9">
        <v>24</v>
      </c>
      <c r="G21" s="9"/>
      <c r="H21" s="10"/>
      <c r="I21" s="9">
        <f t="shared" si="0"/>
        <v>6</v>
      </c>
      <c r="J21" s="10"/>
      <c r="K21" s="9">
        <v>0</v>
      </c>
      <c r="L21" s="10">
        <f t="shared" si="1"/>
        <v>0</v>
      </c>
      <c r="M21" s="9">
        <v>66</v>
      </c>
      <c r="N21" s="15">
        <v>0.8</v>
      </c>
    </row>
    <row r="22" spans="1:14" s="11" customFormat="1" x14ac:dyDescent="0.2">
      <c r="A22" s="9" t="str">
        <f>'1'!A20</f>
        <v>ECONOMIA EMPRESARIAL</v>
      </c>
      <c r="B22" s="9" t="s">
        <v>50</v>
      </c>
      <c r="C22" s="9" t="str">
        <f>'1'!C20</f>
        <v>405A</v>
      </c>
      <c r="D22" s="9" t="str">
        <f>'1'!D20</f>
        <v>DLA</v>
      </c>
      <c r="E22" s="9">
        <f>'1'!E20</f>
        <v>5</v>
      </c>
      <c r="F22" s="9">
        <v>4</v>
      </c>
      <c r="G22" s="9"/>
      <c r="H22" s="10"/>
      <c r="I22" s="9">
        <f t="shared" si="0"/>
        <v>1</v>
      </c>
      <c r="J22" s="10"/>
      <c r="K22" s="9">
        <v>0</v>
      </c>
      <c r="L22" s="10">
        <f t="shared" si="1"/>
        <v>0</v>
      </c>
      <c r="M22" s="9">
        <v>57</v>
      </c>
      <c r="N22" s="15">
        <v>0.8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190</v>
      </c>
      <c r="F30" s="17">
        <f>SUM(F14:F29)</f>
        <v>159</v>
      </c>
      <c r="G30" s="17">
        <f>SUM(G14:G29)</f>
        <v>0</v>
      </c>
      <c r="H30" s="18">
        <f>SUM(F30:G30)/E30</f>
        <v>0.83684210526315794</v>
      </c>
      <c r="I30" s="17">
        <f t="shared" si="0"/>
        <v>31</v>
      </c>
      <c r="J30" s="18">
        <f t="shared" ref="J14:J30" si="6">I30/E30</f>
        <v>0.16315789473684211</v>
      </c>
      <c r="K30" s="17">
        <f>SUM(K14:K29)</f>
        <v>0</v>
      </c>
      <c r="L30" s="18">
        <f t="shared" si="1"/>
        <v>0</v>
      </c>
      <c r="M30" s="17">
        <f>AVERAGE(M14:M29)</f>
        <v>66.666666666666671</v>
      </c>
      <c r="N30" s="19">
        <f>AVERAGE(N14:N29)</f>
        <v>0.80444444444444441</v>
      </c>
    </row>
    <row r="32" spans="1:14" ht="120" customHeight="1" x14ac:dyDescent="0.2">
      <c r="A32" s="32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0" x14ac:dyDescent="0.2">
      <c r="A34" s="12"/>
    </row>
    <row r="35" spans="1:10" x14ac:dyDescent="0.2">
      <c r="B35" s="26" t="s">
        <v>27</v>
      </c>
      <c r="C35" s="26"/>
      <c r="D35" s="26"/>
      <c r="G35" s="27" t="s">
        <v>28</v>
      </c>
      <c r="H35" s="27"/>
      <c r="I35" s="27"/>
      <c r="J35" s="27"/>
    </row>
    <row r="36" spans="1:10" ht="62.25" customHeight="1" x14ac:dyDescent="0.2">
      <c r="B36" s="28"/>
      <c r="C36" s="28"/>
      <c r="D36" s="28"/>
      <c r="G36" s="29"/>
      <c r="H36" s="29"/>
      <c r="I36" s="29"/>
      <c r="J36" s="29"/>
    </row>
    <row r="37" spans="1:10" hidden="1" x14ac:dyDescent="0.2">
      <c r="A37" s="22" t="e">
        <v>#REF!</v>
      </c>
      <c r="B37" s="22"/>
      <c r="C37" s="6"/>
      <c r="E37" s="22"/>
      <c r="F37" s="22"/>
      <c r="G37" s="22"/>
      <c r="H37" s="22"/>
    </row>
    <row r="38" spans="1:10" hidden="1" x14ac:dyDescent="0.2"/>
    <row r="39" spans="1:10" ht="45" customHeight="1" x14ac:dyDescent="0.2">
      <c r="B39" s="23" t="str">
        <f>B10</f>
        <v>MCA. EUGENIO CHÁVEZ ORTIZ</v>
      </c>
      <c r="C39" s="23"/>
      <c r="D39" s="23"/>
      <c r="E39" s="13"/>
      <c r="F39" s="13"/>
      <c r="G39" s="23" t="str">
        <f>'2'!G37:L37</f>
        <v>L.C. MANUEL DE JESUS CANO BUSTAMANTE</v>
      </c>
      <c r="H39" s="23"/>
      <c r="I39" s="23"/>
      <c r="J39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MCA. EUGENIO CHÁVEZ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ECONOMIA</v>
      </c>
      <c r="B14" s="9"/>
      <c r="C14" s="9" t="str">
        <f>'1'!C14</f>
        <v>301B</v>
      </c>
      <c r="D14" s="9" t="str">
        <f>'1'!D14</f>
        <v>II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ECONOMIA</v>
      </c>
      <c r="B15" s="9"/>
      <c r="C15" s="9" t="str">
        <f>'1'!C15</f>
        <v>301C</v>
      </c>
      <c r="D15" s="9" t="str">
        <f>'1'!D15</f>
        <v>II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MACROECONOMIA</v>
      </c>
      <c r="B16" s="9"/>
      <c r="C16" s="9" t="str">
        <f>'1'!C16</f>
        <v>505A</v>
      </c>
      <c r="D16" s="9" t="str">
        <f>'1'!D16</f>
        <v>DLA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MACROECONOMIA</v>
      </c>
      <c r="B17" s="9"/>
      <c r="C17" s="9" t="str">
        <f>'1'!C17</f>
        <v>505B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ECONOMIA AMBIENTAL</v>
      </c>
      <c r="B18" s="9"/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ECONOMIA AMBIENTAL</v>
      </c>
      <c r="B19" s="9"/>
      <c r="C19" s="9" t="str">
        <f>'1'!C19</f>
        <v>306A</v>
      </c>
      <c r="D19" s="9" t="str">
        <f>'1'!D19</f>
        <v>IA</v>
      </c>
      <c r="E19" s="9">
        <f>'1'!E19</f>
        <v>30</v>
      </c>
      <c r="F19" s="9"/>
      <c r="G19" s="9"/>
      <c r="H19" s="10">
        <f t="shared" si="0"/>
        <v>0</v>
      </c>
      <c r="I19" s="9">
        <f t="shared" si="1"/>
        <v>30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ECONOMIA EMPRESARIAL</v>
      </c>
      <c r="B20" s="9"/>
      <c r="C20" s="9" t="str">
        <f>'1'!C20</f>
        <v>405A</v>
      </c>
      <c r="D20" s="9" t="str">
        <f>'1'!D20</f>
        <v>DLA</v>
      </c>
      <c r="E20" s="9">
        <f>'1'!E20</f>
        <v>5</v>
      </c>
      <c r="F20" s="9"/>
      <c r="G20" s="9"/>
      <c r="H20" s="10">
        <f t="shared" si="0"/>
        <v>0</v>
      </c>
      <c r="I20" s="9">
        <f t="shared" si="1"/>
        <v>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EUGENIO CHÁVEZ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MCA. EUGENIO CHÁVEZ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ECONOMIA</v>
      </c>
      <c r="B14" s="9"/>
      <c r="C14" s="9" t="str">
        <f>'1'!C14</f>
        <v>301B</v>
      </c>
      <c r="D14" s="9" t="str">
        <f>'1'!D14</f>
        <v>II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ECONOMIA</v>
      </c>
      <c r="B15" s="9"/>
      <c r="C15" s="9" t="str">
        <f>'1'!C15</f>
        <v>301C</v>
      </c>
      <c r="D15" s="9" t="str">
        <f>'1'!D15</f>
        <v>II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MACROECONOMIA</v>
      </c>
      <c r="B16" s="9"/>
      <c r="C16" s="9" t="str">
        <f>'1'!C16</f>
        <v>505A</v>
      </c>
      <c r="D16" s="9" t="str">
        <f>'1'!D16</f>
        <v>DLA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MACROECONOMIA</v>
      </c>
      <c r="B17" s="9"/>
      <c r="C17" s="9" t="str">
        <f>'1'!C17</f>
        <v>505B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ECONOMIA AMBIENTAL</v>
      </c>
      <c r="B18" s="9"/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ECONOMIA AMBIENTAL</v>
      </c>
      <c r="B19" s="9"/>
      <c r="C19" s="9" t="str">
        <f>'1'!C19</f>
        <v>306A</v>
      </c>
      <c r="D19" s="9" t="str">
        <f>'1'!D19</f>
        <v>IA</v>
      </c>
      <c r="E19" s="9">
        <f>'1'!E19</f>
        <v>30</v>
      </c>
      <c r="F19" s="9"/>
      <c r="G19" s="9"/>
      <c r="H19" s="10">
        <f t="shared" si="0"/>
        <v>0</v>
      </c>
      <c r="I19" s="9">
        <f t="shared" si="1"/>
        <v>30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ECONOMIA EMPRESARIAL</v>
      </c>
      <c r="B20" s="9"/>
      <c r="C20" s="9" t="str">
        <f>'1'!C20</f>
        <v>405A</v>
      </c>
      <c r="D20" s="9" t="str">
        <f>'1'!D20</f>
        <v>DLA</v>
      </c>
      <c r="E20" s="9">
        <f>'1'!E20</f>
        <v>5</v>
      </c>
      <c r="F20" s="9"/>
      <c r="G20" s="9"/>
      <c r="H20" s="10">
        <f t="shared" si="0"/>
        <v>0</v>
      </c>
      <c r="I20" s="9">
        <f t="shared" si="1"/>
        <v>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EUGENIO CHÁVEZ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2022-11-29T22:45:58Z</dcterms:modified>
  <cp:category/>
  <cp:contentStatus/>
</cp:coreProperties>
</file>