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E:\REPORTES SEMESTRALES\CALIFICACIONES\AGO-DIC\SEP 22- ENE 23\"/>
    </mc:Choice>
  </mc:AlternateContent>
  <bookViews>
    <workbookView xWindow="-120" yWindow="-120" windowWidth="24240" windowHeight="13140" activeTab="3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'1'!$A$1:$N$37</definedName>
    <definedName name="_xlnm.Print_Area" localSheetId="1">'2'!$A$1:$N$37</definedName>
    <definedName name="_xlnm.Print_Area" localSheetId="2">'3'!$A$1:$N$39</definedName>
    <definedName name="_xlnm.Print_Area" localSheetId="3">'4'!$A$1:$N$41</definedName>
    <definedName name="_xlnm.Print_Area" localSheetId="4">Final!$A$1:$N$37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41" i="24" l="1"/>
  <c r="I21" i="24" l="1"/>
  <c r="L21" i="24"/>
  <c r="L19" i="24"/>
  <c r="D19" i="24"/>
  <c r="A19" i="24"/>
  <c r="I17" i="24"/>
  <c r="L17" i="24"/>
  <c r="A15" i="24"/>
  <c r="E6" i="24"/>
  <c r="I19" i="24" l="1"/>
  <c r="I25" i="24"/>
  <c r="L25" i="24"/>
  <c r="L15" i="24"/>
  <c r="I15" i="24"/>
  <c r="G39" i="23"/>
  <c r="E6" i="23"/>
  <c r="I19" i="23"/>
  <c r="L19" i="23"/>
  <c r="I17" i="23"/>
  <c r="L17" i="23"/>
  <c r="G37" i="22" l="1"/>
  <c r="D15" i="22"/>
  <c r="E15" i="22"/>
  <c r="L15" i="22"/>
  <c r="C15" i="22"/>
  <c r="A15" i="22"/>
  <c r="I15" i="22" l="1"/>
  <c r="N28" i="25"/>
  <c r="M28" i="25"/>
  <c r="K28" i="25"/>
  <c r="G28" i="25"/>
  <c r="F28" i="25"/>
  <c r="E27" i="25"/>
  <c r="I27" i="25" s="1"/>
  <c r="J27" i="25" s="1"/>
  <c r="D27" i="25"/>
  <c r="C27" i="25"/>
  <c r="A27" i="25"/>
  <c r="E26" i="25"/>
  <c r="I26" i="25" s="1"/>
  <c r="J26" i="25" s="1"/>
  <c r="D26" i="25"/>
  <c r="C26" i="25"/>
  <c r="A26" i="25"/>
  <c r="E25" i="25"/>
  <c r="I25" i="25" s="1"/>
  <c r="J25" i="25" s="1"/>
  <c r="D25" i="25"/>
  <c r="C25" i="25"/>
  <c r="A25" i="25"/>
  <c r="E24" i="25"/>
  <c r="I24" i="25" s="1"/>
  <c r="J24" i="25" s="1"/>
  <c r="D24" i="25"/>
  <c r="C24" i="25"/>
  <c r="A24" i="25"/>
  <c r="E23" i="25"/>
  <c r="I23" i="25" s="1"/>
  <c r="J23" i="25" s="1"/>
  <c r="D23" i="25"/>
  <c r="C23" i="25"/>
  <c r="A23" i="25"/>
  <c r="E22" i="25"/>
  <c r="I22" i="25" s="1"/>
  <c r="J22" i="25" s="1"/>
  <c r="D22" i="25"/>
  <c r="C22" i="25"/>
  <c r="A22" i="25"/>
  <c r="E21" i="25"/>
  <c r="I21" i="25" s="1"/>
  <c r="J21" i="25" s="1"/>
  <c r="D21" i="25"/>
  <c r="C21" i="25"/>
  <c r="A21" i="25"/>
  <c r="E20" i="25"/>
  <c r="I20" i="25" s="1"/>
  <c r="J20" i="25" s="1"/>
  <c r="D20" i="25"/>
  <c r="C20" i="25"/>
  <c r="A20" i="25"/>
  <c r="E19" i="25"/>
  <c r="I19" i="25" s="1"/>
  <c r="J19" i="25" s="1"/>
  <c r="D19" i="25"/>
  <c r="C19" i="25"/>
  <c r="A19" i="25"/>
  <c r="E18" i="25"/>
  <c r="I18" i="25" s="1"/>
  <c r="J18" i="25" s="1"/>
  <c r="D18" i="25"/>
  <c r="C18" i="25"/>
  <c r="A18" i="25"/>
  <c r="E17" i="25"/>
  <c r="I17" i="25" s="1"/>
  <c r="J17" i="25" s="1"/>
  <c r="D17" i="25"/>
  <c r="C17" i="25"/>
  <c r="A17" i="25"/>
  <c r="E16" i="25"/>
  <c r="I16" i="25" s="1"/>
  <c r="J16" i="25" s="1"/>
  <c r="D16" i="25"/>
  <c r="C16" i="25"/>
  <c r="A16" i="25"/>
  <c r="E15" i="25"/>
  <c r="I15" i="25" s="1"/>
  <c r="J15" i="25" s="1"/>
  <c r="D15" i="25"/>
  <c r="C15" i="25"/>
  <c r="A15" i="25"/>
  <c r="E14" i="25"/>
  <c r="I14" i="25" s="1"/>
  <c r="J14" i="25" s="1"/>
  <c r="D14" i="25"/>
  <c r="C14" i="25"/>
  <c r="A14" i="25"/>
  <c r="B10" i="25"/>
  <c r="B37" i="25" s="1"/>
  <c r="L8" i="25"/>
  <c r="H8" i="25"/>
  <c r="E8" i="25"/>
  <c r="N32" i="24"/>
  <c r="M32" i="24"/>
  <c r="K32" i="24"/>
  <c r="G32" i="24"/>
  <c r="F32" i="24"/>
  <c r="E24" i="24"/>
  <c r="I24" i="24" s="1"/>
  <c r="D24" i="24"/>
  <c r="C24" i="24"/>
  <c r="A24" i="24"/>
  <c r="E23" i="24"/>
  <c r="I23" i="24" s="1"/>
  <c r="D23" i="24"/>
  <c r="C23" i="24"/>
  <c r="A23" i="24"/>
  <c r="E22" i="24"/>
  <c r="I22" i="24" s="1"/>
  <c r="D22" i="24"/>
  <c r="C22" i="24"/>
  <c r="A22" i="24"/>
  <c r="E20" i="24"/>
  <c r="I20" i="24" s="1"/>
  <c r="D20" i="24"/>
  <c r="C20" i="24"/>
  <c r="A20" i="24"/>
  <c r="E18" i="24"/>
  <c r="I18" i="24" s="1"/>
  <c r="D18" i="24"/>
  <c r="C18" i="24"/>
  <c r="A18" i="24"/>
  <c r="E16" i="24"/>
  <c r="I16" i="24" s="1"/>
  <c r="D16" i="24"/>
  <c r="C16" i="24"/>
  <c r="A16" i="24"/>
  <c r="E14" i="24"/>
  <c r="I14" i="24" s="1"/>
  <c r="D14" i="24"/>
  <c r="C14" i="24"/>
  <c r="A14" i="24"/>
  <c r="B10" i="24"/>
  <c r="B41" i="24" s="1"/>
  <c r="L8" i="24"/>
  <c r="H8" i="24"/>
  <c r="E8" i="24"/>
  <c r="N30" i="23"/>
  <c r="M30" i="23"/>
  <c r="K30" i="23"/>
  <c r="G30" i="23"/>
  <c r="F30" i="23"/>
  <c r="E22" i="23"/>
  <c r="I22" i="23" s="1"/>
  <c r="D22" i="23"/>
  <c r="C22" i="23"/>
  <c r="A22" i="23"/>
  <c r="E21" i="23"/>
  <c r="I21" i="23" s="1"/>
  <c r="D21" i="23"/>
  <c r="C21" i="23"/>
  <c r="A21" i="23"/>
  <c r="E20" i="23"/>
  <c r="I20" i="23" s="1"/>
  <c r="D20" i="23"/>
  <c r="C20" i="23"/>
  <c r="A20" i="23"/>
  <c r="E18" i="23"/>
  <c r="I18" i="23" s="1"/>
  <c r="D18" i="23"/>
  <c r="C18" i="23"/>
  <c r="A18" i="23"/>
  <c r="E16" i="23"/>
  <c r="I16" i="23" s="1"/>
  <c r="D16" i="23"/>
  <c r="C16" i="23"/>
  <c r="A16" i="23"/>
  <c r="E15" i="23"/>
  <c r="I15" i="23" s="1"/>
  <c r="D15" i="23"/>
  <c r="C15" i="23"/>
  <c r="A15" i="23"/>
  <c r="E14" i="23"/>
  <c r="I14" i="23" s="1"/>
  <c r="D14" i="23"/>
  <c r="C14" i="23"/>
  <c r="A14" i="23"/>
  <c r="B10" i="23"/>
  <c r="B39" i="23" s="1"/>
  <c r="L8" i="23"/>
  <c r="H8" i="23"/>
  <c r="E8" i="23"/>
  <c r="A16" i="22"/>
  <c r="C16" i="22"/>
  <c r="D16" i="22"/>
  <c r="E16" i="22"/>
  <c r="L16" i="22" s="1"/>
  <c r="A17" i="22"/>
  <c r="C17" i="22"/>
  <c r="D17" i="22"/>
  <c r="E17" i="22"/>
  <c r="I17" i="22" s="1"/>
  <c r="A18" i="22"/>
  <c r="C18" i="22"/>
  <c r="D18" i="22"/>
  <c r="E18" i="22"/>
  <c r="L18" i="22" s="1"/>
  <c r="I19" i="22"/>
  <c r="C14" i="22"/>
  <c r="D14" i="22"/>
  <c r="E14" i="22"/>
  <c r="A14" i="22"/>
  <c r="B10" i="22"/>
  <c r="B37" i="22"/>
  <c r="L8" i="22"/>
  <c r="H8" i="22"/>
  <c r="E8" i="22"/>
  <c r="N28" i="22"/>
  <c r="M28" i="22"/>
  <c r="K28" i="22"/>
  <c r="G28" i="22"/>
  <c r="F28" i="22"/>
  <c r="L17" i="22"/>
  <c r="I16" i="22"/>
  <c r="I14" i="22"/>
  <c r="B37" i="10"/>
  <c r="N28" i="10"/>
  <c r="M28" i="10"/>
  <c r="K28" i="10"/>
  <c r="G28" i="10"/>
  <c r="F28" i="10"/>
  <c r="E28" i="10"/>
  <c r="L20" i="10"/>
  <c r="I20" i="10"/>
  <c r="L19" i="10"/>
  <c r="I19" i="10"/>
  <c r="L18" i="10"/>
  <c r="I18" i="10"/>
  <c r="L17" i="10"/>
  <c r="I17" i="10"/>
  <c r="L16" i="10"/>
  <c r="I16" i="10"/>
  <c r="L15" i="10"/>
  <c r="I15" i="10"/>
  <c r="L14" i="10"/>
  <c r="I14" i="10"/>
  <c r="L19" i="22" l="1"/>
  <c r="L14" i="25"/>
  <c r="L15" i="25"/>
  <c r="L16" i="25"/>
  <c r="L17" i="25"/>
  <c r="L18" i="25"/>
  <c r="L19" i="25"/>
  <c r="L20" i="25"/>
  <c r="L21" i="25"/>
  <c r="L22" i="25"/>
  <c r="L23" i="25"/>
  <c r="L24" i="25"/>
  <c r="L25" i="25"/>
  <c r="L26" i="25"/>
  <c r="L27" i="25"/>
  <c r="H14" i="25"/>
  <c r="H15" i="25"/>
  <c r="H16" i="25"/>
  <c r="H17" i="25"/>
  <c r="H18" i="25"/>
  <c r="H19" i="25"/>
  <c r="H20" i="25"/>
  <c r="H21" i="25"/>
  <c r="H22" i="25"/>
  <c r="H23" i="25"/>
  <c r="H24" i="25"/>
  <c r="H25" i="25"/>
  <c r="H26" i="25"/>
  <c r="H27" i="25"/>
  <c r="E28" i="25"/>
  <c r="L14" i="24"/>
  <c r="L16" i="24"/>
  <c r="L18" i="24"/>
  <c r="L20" i="24"/>
  <c r="L22" i="24"/>
  <c r="L23" i="24"/>
  <c r="L24" i="24"/>
  <c r="E32" i="24"/>
  <c r="L14" i="23"/>
  <c r="L15" i="23"/>
  <c r="L16" i="23"/>
  <c r="L18" i="23"/>
  <c r="L20" i="23"/>
  <c r="L21" i="23"/>
  <c r="L22" i="23"/>
  <c r="E30" i="23"/>
  <c r="I18" i="22"/>
  <c r="L14" i="22"/>
  <c r="E28" i="22"/>
  <c r="I28" i="10"/>
  <c r="J28" i="10" s="1"/>
  <c r="H28" i="10"/>
  <c r="L28" i="10"/>
  <c r="I28" i="25" l="1"/>
  <c r="J28" i="25" s="1"/>
  <c r="L28" i="25"/>
  <c r="H28" i="25"/>
  <c r="I32" i="24"/>
  <c r="J32" i="24" s="1"/>
  <c r="L32" i="24"/>
  <c r="H32" i="24"/>
  <c r="I30" i="23"/>
  <c r="J30" i="23" s="1"/>
  <c r="L30" i="23"/>
  <c r="H30" i="23"/>
  <c r="I28" i="22"/>
  <c r="J28" i="22" s="1"/>
  <c r="H28" i="22"/>
  <c r="L28" i="22"/>
</calcChain>
</file>

<file path=xl/comments1.xml><?xml version="1.0" encoding="utf-8"?>
<comments xmlns="http://schemas.openxmlformats.org/spreadsheetml/2006/main">
  <authors>
    <author>Operador</author>
  </authors>
  <commentList>
    <comment ref="B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>
  <authors>
    <author>Operador</author>
    <author>tc={0D88ADF2-74CA-466E-9F6D-57593592582A}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B18" authorId="1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Cuando no hay evaluación apunta S/E (Sin Evaluar)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<sst xmlns="http://schemas.openxmlformats.org/spreadsheetml/2006/main" count="238" uniqueCount="54">
  <si>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</si>
  <si>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</si>
  <si>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</si>
  <si>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</si>
  <si>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</si>
  <si>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</si>
  <si>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</si>
  <si>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</si>
  <si>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</si>
  <si>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</si>
  <si>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</si>
  <si>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</si>
  <si>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</si>
  <si>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</si>
  <si>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</si>
  <si>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</si>
  <si>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</si>
  <si>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</si>
  <si>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</si>
  <si>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</si>
  <si>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</si>
  <si>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</si>
  <si>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</si>
  <si>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</si>
  <si>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</si>
  <si>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</si>
  <si>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</si>
  <si>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</si>
  <si>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</si>
  <si>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</si>
  <si>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</si>
  <si>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DLA</t>
  </si>
  <si>
    <t>II</t>
  </si>
  <si>
    <t xml:space="preserve">LICENCIATURA EN ADMINISTRACION </t>
  </si>
  <si>
    <t>SEP 22- ENE 23</t>
  </si>
  <si>
    <t>L.C. MANUEL DE JESUS CANO BUSTAMANTE</t>
  </si>
  <si>
    <t>505A</t>
  </si>
  <si>
    <t>LICENCIATURA EN ADMINISTRACION</t>
  </si>
  <si>
    <t>MCA. EUGENIO CHÁVEZ ORTIZ</t>
  </si>
  <si>
    <t>ECONOMIA</t>
  </si>
  <si>
    <t>301B</t>
  </si>
  <si>
    <t>301C</t>
  </si>
  <si>
    <t>MACROECONOMIA</t>
  </si>
  <si>
    <t>505B</t>
  </si>
  <si>
    <t>ECONOMIA AMBIENTAL</t>
  </si>
  <si>
    <t>306A</t>
  </si>
  <si>
    <t>IA</t>
  </si>
  <si>
    <t>ECONOMIA EMPRESARIAL</t>
  </si>
  <si>
    <t>405A</t>
  </si>
  <si>
    <t>S/E</t>
  </si>
  <si>
    <t>III</t>
  </si>
  <si>
    <t>IV</t>
  </si>
  <si>
    <t>V</t>
  </si>
  <si>
    <t>VI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</si>
</sst>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2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4" fillId="0" borderId="1" xfId="0" applyFont="1" applyBorder="1" applyAlignment="1">
      <alignment horizontal="left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5" fillId="0" borderId="12" xfId="0" applyFont="1" applyBorder="1" applyAlignment="1">
      <alignment horizontal="center" vertical="top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683560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=""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topLeftCell="A7" zoomScale="91" zoomScaleNormal="91" zoomScaleSheetLayoutView="100" workbookViewId="0">
      <selection activeCell="E6" sqref="E6:H6"/>
    </sheetView>
  </sheetViews>
  <sheetFormatPr baseColWidth="10" defaultColWidth="11.42578125" defaultRowHeight="12.75" x14ac:dyDescent="0.2"/>
  <cols>
    <col min="1" max="1" width="38.5703125" style="1" bestFit="1" customWidth="1"/>
    <col min="2" max="3" width="7.28515625" style="1" customWidth="1"/>
    <col min="4" max="4" width="25.85546875" style="1" customWidth="1"/>
    <col min="5" max="5" width="9.42578125" style="1" customWidth="1"/>
    <col min="6" max="6" width="8.7109375" style="1" customWidth="1"/>
    <col min="7" max="10" width="11.28515625" style="1" customWidth="1"/>
    <col min="11" max="12" width="7.5703125" style="1" customWidth="1"/>
    <col min="13" max="16384" width="11.42578125" style="1"/>
  </cols>
  <sheetData>
    <row r="1" spans="1:14" ht="62.25" customHeight="1" x14ac:dyDescent="0.2">
      <c r="B1" s="40" t="s">
        <v>0</v>
      </c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7" t="s">
        <v>30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7" t="s">
        <v>1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</row>
    <row r="6" spans="1:14" x14ac:dyDescent="0.2">
      <c r="A6" s="38" t="s">
        <v>2</v>
      </c>
      <c r="B6" s="38"/>
      <c r="C6" s="38"/>
      <c r="D6" s="38"/>
      <c r="E6" s="39" t="s">
        <v>33</v>
      </c>
      <c r="F6" s="39"/>
      <c r="G6" s="39"/>
      <c r="H6" s="39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">
      <c r="A8" s="4" t="s">
        <v>3</v>
      </c>
      <c r="B8" s="29" t="s">
        <v>4</v>
      </c>
      <c r="C8" s="29"/>
      <c r="D8" s="14" t="s">
        <v>5</v>
      </c>
      <c r="E8" s="5">
        <v>6</v>
      </c>
      <c r="G8" s="4" t="s">
        <v>6</v>
      </c>
      <c r="H8" s="5">
        <v>4</v>
      </c>
      <c r="I8" s="35" t="s">
        <v>7</v>
      </c>
      <c r="J8" s="35"/>
      <c r="K8" s="35"/>
      <c r="L8" s="29" t="s">
        <v>34</v>
      </c>
      <c r="M8" s="29"/>
      <c r="N8" s="29"/>
    </row>
    <row r="10" spans="1:14" x14ac:dyDescent="0.2">
      <c r="A10" s="4" t="s">
        <v>8</v>
      </c>
      <c r="B10" s="29" t="s">
        <v>38</v>
      </c>
      <c r="C10" s="29"/>
      <c r="D10" s="29"/>
      <c r="E10" s="29"/>
      <c r="F10" s="29"/>
      <c r="G10" s="29"/>
      <c r="H10" s="29"/>
      <c r="I10" s="29"/>
      <c r="J10" s="29"/>
      <c r="K10" s="29"/>
      <c r="L10" s="29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6" t="s">
        <v>9</v>
      </c>
      <c r="B12" s="33" t="s">
        <v>10</v>
      </c>
      <c r="C12" s="33" t="s">
        <v>11</v>
      </c>
      <c r="D12" s="24" t="s">
        <v>12</v>
      </c>
      <c r="E12" s="24" t="s">
        <v>13</v>
      </c>
      <c r="F12" s="24" t="s">
        <v>14</v>
      </c>
      <c r="G12" s="24"/>
      <c r="H12" s="24" t="s">
        <v>15</v>
      </c>
      <c r="I12" s="24" t="s">
        <v>16</v>
      </c>
      <c r="J12" s="24" t="s">
        <v>17</v>
      </c>
      <c r="K12" s="24" t="s">
        <v>18</v>
      </c>
      <c r="L12" s="24" t="s">
        <v>19</v>
      </c>
      <c r="M12" s="24" t="s">
        <v>20</v>
      </c>
      <c r="N12" s="30" t="s">
        <v>21</v>
      </c>
    </row>
    <row r="13" spans="1:14" x14ac:dyDescent="0.2">
      <c r="A13" s="37"/>
      <c r="B13" s="34"/>
      <c r="C13" s="34"/>
      <c r="D13" s="25"/>
      <c r="E13" s="25"/>
      <c r="F13" s="7" t="s">
        <v>22</v>
      </c>
      <c r="G13" s="7" t="s">
        <v>23</v>
      </c>
      <c r="H13" s="25"/>
      <c r="I13" s="25"/>
      <c r="J13" s="25"/>
      <c r="K13" s="25"/>
      <c r="L13" s="25"/>
      <c r="M13" s="25"/>
      <c r="N13" s="31"/>
    </row>
    <row r="14" spans="1:14" s="11" customFormat="1" x14ac:dyDescent="0.2">
      <c r="A14" s="8" t="s">
        <v>39</v>
      </c>
      <c r="B14" s="9" t="s">
        <v>21</v>
      </c>
      <c r="C14" s="9" t="s">
        <v>40</v>
      </c>
      <c r="D14" s="9" t="s">
        <v>32</v>
      </c>
      <c r="E14" s="9">
        <v>16</v>
      </c>
      <c r="F14" s="9">
        <v>12</v>
      </c>
      <c r="G14" s="9"/>
      <c r="H14" s="10"/>
      <c r="I14" s="9">
        <f t="shared" ref="I14:I28" si="0">(E14-SUM(F14:G14))-K14</f>
        <v>4</v>
      </c>
      <c r="J14" s="10"/>
      <c r="K14" s="9">
        <v>0</v>
      </c>
      <c r="L14" s="10">
        <f t="shared" ref="L14:L28" si="1">K14/E14</f>
        <v>0</v>
      </c>
      <c r="M14" s="9">
        <v>68</v>
      </c>
      <c r="N14" s="15">
        <v>0.75</v>
      </c>
    </row>
    <row r="15" spans="1:14" s="11" customFormat="1" x14ac:dyDescent="0.2">
      <c r="A15" s="8" t="s">
        <v>39</v>
      </c>
      <c r="B15" s="9" t="s">
        <v>21</v>
      </c>
      <c r="C15" s="9" t="s">
        <v>41</v>
      </c>
      <c r="D15" s="9" t="s">
        <v>32</v>
      </c>
      <c r="E15" s="9">
        <v>23</v>
      </c>
      <c r="F15" s="9">
        <v>19</v>
      </c>
      <c r="G15" s="9"/>
      <c r="H15" s="10"/>
      <c r="I15" s="9">
        <f t="shared" si="0"/>
        <v>4</v>
      </c>
      <c r="J15" s="10"/>
      <c r="K15" s="9">
        <v>0</v>
      </c>
      <c r="L15" s="10">
        <f t="shared" si="1"/>
        <v>0</v>
      </c>
      <c r="M15" s="9">
        <v>68</v>
      </c>
      <c r="N15" s="15">
        <v>0.83</v>
      </c>
    </row>
    <row r="16" spans="1:14" s="11" customFormat="1" x14ac:dyDescent="0.2">
      <c r="A16" s="8" t="s">
        <v>42</v>
      </c>
      <c r="B16" s="9" t="s">
        <v>21</v>
      </c>
      <c r="C16" s="9" t="s">
        <v>36</v>
      </c>
      <c r="D16" s="9" t="s">
        <v>31</v>
      </c>
      <c r="E16" s="9">
        <v>34</v>
      </c>
      <c r="F16" s="9">
        <v>26</v>
      </c>
      <c r="G16" s="9"/>
      <c r="H16" s="10"/>
      <c r="I16" s="9">
        <f t="shared" si="0"/>
        <v>8</v>
      </c>
      <c r="J16" s="10"/>
      <c r="K16" s="9">
        <v>0</v>
      </c>
      <c r="L16" s="10">
        <f t="shared" si="1"/>
        <v>0</v>
      </c>
      <c r="M16" s="9">
        <v>63</v>
      </c>
      <c r="N16" s="15">
        <v>0.76</v>
      </c>
    </row>
    <row r="17" spans="1:14" s="11" customFormat="1" x14ac:dyDescent="0.2">
      <c r="A17" s="8" t="s">
        <v>42</v>
      </c>
      <c r="B17" s="9" t="s">
        <v>21</v>
      </c>
      <c r="C17" s="9" t="s">
        <v>43</v>
      </c>
      <c r="D17" s="9" t="s">
        <v>31</v>
      </c>
      <c r="E17" s="9">
        <v>9</v>
      </c>
      <c r="F17" s="9">
        <v>7</v>
      </c>
      <c r="G17" s="9"/>
      <c r="H17" s="10"/>
      <c r="I17" s="9">
        <f t="shared" si="0"/>
        <v>2</v>
      </c>
      <c r="J17" s="10"/>
      <c r="K17" s="9">
        <v>0</v>
      </c>
      <c r="L17" s="10">
        <f t="shared" si="1"/>
        <v>0</v>
      </c>
      <c r="M17" s="9">
        <v>57</v>
      </c>
      <c r="N17" s="15">
        <v>0.78</v>
      </c>
    </row>
    <row r="18" spans="1:14" s="11" customFormat="1" x14ac:dyDescent="0.2">
      <c r="A18" s="8" t="s">
        <v>44</v>
      </c>
      <c r="B18" s="9" t="s">
        <v>21</v>
      </c>
      <c r="C18" s="9" t="s">
        <v>45</v>
      </c>
      <c r="D18" s="9" t="s">
        <v>46</v>
      </c>
      <c r="E18" s="9">
        <v>30</v>
      </c>
      <c r="F18" s="9">
        <v>29</v>
      </c>
      <c r="G18" s="9"/>
      <c r="H18" s="10"/>
      <c r="I18" s="9">
        <f t="shared" si="0"/>
        <v>1</v>
      </c>
      <c r="J18" s="10"/>
      <c r="K18" s="9">
        <v>0</v>
      </c>
      <c r="L18" s="10">
        <f t="shared" si="1"/>
        <v>0</v>
      </c>
      <c r="M18" s="9">
        <v>81</v>
      </c>
      <c r="N18" s="15">
        <v>0.56666000000000005</v>
      </c>
    </row>
    <row r="19" spans="1:14" s="11" customFormat="1" x14ac:dyDescent="0.2">
      <c r="A19" s="8" t="s">
        <v>44</v>
      </c>
      <c r="B19" s="9" t="s">
        <v>32</v>
      </c>
      <c r="C19" s="9" t="s">
        <v>45</v>
      </c>
      <c r="D19" s="9" t="s">
        <v>46</v>
      </c>
      <c r="E19" s="9">
        <v>30</v>
      </c>
      <c r="F19" s="9">
        <v>29</v>
      </c>
      <c r="G19" s="9"/>
      <c r="H19" s="10"/>
      <c r="I19" s="9">
        <f t="shared" si="0"/>
        <v>1</v>
      </c>
      <c r="J19" s="10"/>
      <c r="K19" s="9">
        <v>0</v>
      </c>
      <c r="L19" s="10">
        <f t="shared" si="1"/>
        <v>0</v>
      </c>
      <c r="M19" s="9">
        <v>80</v>
      </c>
      <c r="N19" s="15">
        <v>0.66659999999999997</v>
      </c>
    </row>
    <row r="20" spans="1:14" s="11" customFormat="1" x14ac:dyDescent="0.2">
      <c r="A20" s="8" t="s">
        <v>47</v>
      </c>
      <c r="B20" s="9" t="s">
        <v>21</v>
      </c>
      <c r="C20" s="9" t="s">
        <v>48</v>
      </c>
      <c r="D20" s="9" t="s">
        <v>31</v>
      </c>
      <c r="E20" s="9">
        <v>5</v>
      </c>
      <c r="F20" s="9">
        <v>5</v>
      </c>
      <c r="G20" s="9"/>
      <c r="H20" s="10"/>
      <c r="I20" s="9">
        <f t="shared" si="0"/>
        <v>0</v>
      </c>
      <c r="J20" s="10"/>
      <c r="K20" s="9">
        <v>0</v>
      </c>
      <c r="L20" s="10">
        <f t="shared" si="1"/>
        <v>0</v>
      </c>
      <c r="M20" s="9">
        <v>77</v>
      </c>
      <c r="N20" s="15">
        <v>0.4</v>
      </c>
    </row>
    <row r="21" spans="1:14" s="11" customFormat="1" x14ac:dyDescent="0.2">
      <c r="A21" s="8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8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8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8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8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8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8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147</v>
      </c>
      <c r="F28" s="17">
        <f>SUM(F14:F27)</f>
        <v>127</v>
      </c>
      <c r="G28" s="17">
        <f>SUM(G14:G27)</f>
        <v>0</v>
      </c>
      <c r="H28" s="18">
        <f>SUM(F28:G28)/E28</f>
        <v>0.86394557823129248</v>
      </c>
      <c r="I28" s="17">
        <f t="shared" si="0"/>
        <v>20</v>
      </c>
      <c r="J28" s="18">
        <f t="shared" ref="J28" si="2">I28/E28</f>
        <v>0.1360544217687075</v>
      </c>
      <c r="K28" s="17">
        <f>SUM(K14:K27)</f>
        <v>0</v>
      </c>
      <c r="L28" s="18">
        <f t="shared" si="1"/>
        <v>0</v>
      </c>
      <c r="M28" s="17">
        <f>AVERAGE(M14:M27)</f>
        <v>70.571428571428569</v>
      </c>
      <c r="N28" s="19">
        <f>AVERAGE(N14:N27)</f>
        <v>0.67903714285714301</v>
      </c>
    </row>
    <row r="30" spans="1:14" ht="120" customHeight="1" x14ac:dyDescent="0.2">
      <c r="A30" s="32" t="s">
        <v>26</v>
      </c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</row>
    <row r="32" spans="1:14" x14ac:dyDescent="0.2">
      <c r="A32" s="12"/>
    </row>
    <row r="33" spans="1:10" x14ac:dyDescent="0.2">
      <c r="B33" s="26" t="s">
        <v>27</v>
      </c>
      <c r="C33" s="26"/>
      <c r="D33" s="26"/>
      <c r="G33" s="27" t="s">
        <v>28</v>
      </c>
      <c r="H33" s="27"/>
      <c r="I33" s="27"/>
      <c r="J33" s="27"/>
    </row>
    <row r="34" spans="1:10" ht="62.25" customHeight="1" x14ac:dyDescent="0.2">
      <c r="B34" s="28"/>
      <c r="C34" s="28"/>
      <c r="D34" s="28"/>
      <c r="G34" s="29"/>
      <c r="H34" s="29"/>
      <c r="I34" s="29"/>
      <c r="J34" s="29"/>
    </row>
    <row r="35" spans="1:10" hidden="1" x14ac:dyDescent="0.2">
      <c r="A35" s="22" t="e">
        <v>#REF!</v>
      </c>
      <c r="B35" s="22"/>
      <c r="C35" s="6"/>
      <c r="E35" s="22"/>
      <c r="F35" s="22"/>
      <c r="G35" s="22"/>
      <c r="H35" s="22"/>
    </row>
    <row r="36" spans="1:10" hidden="1" x14ac:dyDescent="0.2"/>
    <row r="37" spans="1:10" ht="45" customHeight="1" x14ac:dyDescent="0.2">
      <c r="B37" s="23" t="str">
        <f>B10</f>
        <v>MCA. EUGENIO CHÁVEZ ORTIZ</v>
      </c>
      <c r="C37" s="23"/>
      <c r="D37" s="23"/>
      <c r="E37" s="13"/>
      <c r="F37" s="13"/>
      <c r="G37" s="23" t="s">
        <v>35</v>
      </c>
      <c r="H37" s="23"/>
      <c r="I37" s="23"/>
      <c r="J37" s="23"/>
    </row>
  </sheetData>
  <mergeCells count="31">
    <mergeCell ref="A3:N3"/>
    <mergeCell ref="A5:N5"/>
    <mergeCell ref="A6:D6"/>
    <mergeCell ref="E6:H6"/>
    <mergeCell ref="B1:N1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L12:L13"/>
    <mergeCell ref="B33:D33"/>
    <mergeCell ref="G33:J33"/>
    <mergeCell ref="B34:D34"/>
    <mergeCell ref="G34:J34"/>
    <mergeCell ref="A35:B35"/>
    <mergeCell ref="E35:H35"/>
    <mergeCell ref="B37:D37"/>
    <mergeCell ref="G37:J37"/>
    <mergeCell ref="K12:K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topLeftCell="A28" zoomScale="118" zoomScaleNormal="118" zoomScaleSheetLayoutView="100" workbookViewId="0">
      <selection activeCell="G37" sqref="G37:L37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0.7109375" style="1" customWidth="1"/>
    <col min="5" max="5" width="9.42578125" style="1" customWidth="1"/>
    <col min="6" max="7" width="7.5703125" style="1" customWidth="1"/>
    <col min="8" max="8" width="12.140625" style="1" customWidth="1"/>
    <col min="9" max="12" width="7.5703125" style="1" customWidth="1"/>
    <col min="13" max="16384" width="11.42578125" style="1"/>
  </cols>
  <sheetData>
    <row r="1" spans="1:14" ht="62.25" customHeight="1" x14ac:dyDescent="0.2">
      <c r="B1" s="40" t="s">
        <v>0</v>
      </c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7" t="s">
        <v>30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7" t="s">
        <v>1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</row>
    <row r="6" spans="1:14" x14ac:dyDescent="0.2">
      <c r="A6" s="38" t="s">
        <v>2</v>
      </c>
      <c r="B6" s="38"/>
      <c r="C6" s="38"/>
      <c r="D6" s="38"/>
      <c r="E6" s="39" t="s">
        <v>37</v>
      </c>
      <c r="F6" s="39"/>
      <c r="G6" s="39"/>
      <c r="H6" s="39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29">
        <v>2</v>
      </c>
      <c r="C8" s="29"/>
      <c r="D8" s="14" t="s">
        <v>5</v>
      </c>
      <c r="E8" s="20">
        <f>'1'!E8</f>
        <v>6</v>
      </c>
      <c r="F8"/>
      <c r="G8" s="4" t="s">
        <v>6</v>
      </c>
      <c r="H8" s="20">
        <f>'1'!H8</f>
        <v>4</v>
      </c>
      <c r="I8" s="35" t="s">
        <v>7</v>
      </c>
      <c r="J8" s="35"/>
      <c r="K8" s="35"/>
      <c r="L8" s="29" t="str">
        <f>'1'!L8</f>
        <v>SEP 22- ENE 23</v>
      </c>
      <c r="M8" s="29"/>
      <c r="N8" s="29"/>
    </row>
    <row r="10" spans="1:14" x14ac:dyDescent="0.2">
      <c r="A10" s="4" t="s">
        <v>8</v>
      </c>
      <c r="B10" s="29" t="str">
        <f>'1'!B10</f>
        <v>MCA. EUGENIO CHÁVEZ ORTIZ</v>
      </c>
      <c r="C10" s="29"/>
      <c r="D10" s="29"/>
      <c r="E10" s="29"/>
      <c r="F10" s="29"/>
      <c r="G10" s="29"/>
      <c r="H10" s="29"/>
      <c r="I10" s="29"/>
      <c r="J10" s="29"/>
      <c r="K10" s="29"/>
      <c r="L10" s="29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6" t="s">
        <v>9</v>
      </c>
      <c r="B12" s="33" t="s">
        <v>10</v>
      </c>
      <c r="C12" s="33" t="s">
        <v>11</v>
      </c>
      <c r="D12" s="24" t="s">
        <v>12</v>
      </c>
      <c r="E12" s="24" t="s">
        <v>13</v>
      </c>
      <c r="F12" s="24" t="s">
        <v>14</v>
      </c>
      <c r="G12" s="24"/>
      <c r="H12" s="24" t="s">
        <v>15</v>
      </c>
      <c r="I12" s="24" t="s">
        <v>16</v>
      </c>
      <c r="J12" s="24" t="s">
        <v>17</v>
      </c>
      <c r="K12" s="24" t="s">
        <v>18</v>
      </c>
      <c r="L12" s="24" t="s">
        <v>19</v>
      </c>
      <c r="M12" s="24" t="s">
        <v>20</v>
      </c>
      <c r="N12" s="30" t="s">
        <v>21</v>
      </c>
    </row>
    <row r="13" spans="1:14" x14ac:dyDescent="0.2">
      <c r="A13" s="37"/>
      <c r="B13" s="34"/>
      <c r="C13" s="34"/>
      <c r="D13" s="25"/>
      <c r="E13" s="25"/>
      <c r="F13" s="7" t="s">
        <v>22</v>
      </c>
      <c r="G13" s="7" t="s">
        <v>23</v>
      </c>
      <c r="H13" s="25"/>
      <c r="I13" s="25"/>
      <c r="J13" s="25"/>
      <c r="K13" s="25"/>
      <c r="L13" s="25"/>
      <c r="M13" s="25"/>
      <c r="N13" s="31"/>
    </row>
    <row r="14" spans="1:14" s="11" customFormat="1" x14ac:dyDescent="0.2">
      <c r="A14" s="21" t="str">
        <f>'1'!A14</f>
        <v>ECONOMIA</v>
      </c>
      <c r="B14" s="9" t="s">
        <v>32</v>
      </c>
      <c r="C14" s="9" t="str">
        <f>'1'!C14</f>
        <v>301B</v>
      </c>
      <c r="D14" s="9" t="str">
        <f>'1'!D14</f>
        <v>II</v>
      </c>
      <c r="E14" s="9">
        <f>'1'!E14</f>
        <v>16</v>
      </c>
      <c r="F14" s="9">
        <v>10</v>
      </c>
      <c r="G14" s="9"/>
      <c r="H14" s="10"/>
      <c r="I14" s="9">
        <f t="shared" ref="I14:I28" si="0">(E14-SUM(F14:G14))-K14</f>
        <v>6</v>
      </c>
      <c r="J14" s="10"/>
      <c r="K14" s="9">
        <v>0</v>
      </c>
      <c r="L14" s="10">
        <f t="shared" ref="L14:L28" si="1">K14/E14</f>
        <v>0</v>
      </c>
      <c r="M14" s="9">
        <v>54</v>
      </c>
      <c r="N14" s="15">
        <v>0.63</v>
      </c>
    </row>
    <row r="15" spans="1:14" s="11" customFormat="1" x14ac:dyDescent="0.2">
      <c r="A15" s="21" t="str">
        <f>'1'!A15</f>
        <v>ECONOMIA</v>
      </c>
      <c r="B15" s="9" t="s">
        <v>32</v>
      </c>
      <c r="C15" s="9" t="str">
        <f>'1'!C15</f>
        <v>301C</v>
      </c>
      <c r="D15" s="9" t="str">
        <f>'1'!D15</f>
        <v>II</v>
      </c>
      <c r="E15" s="9">
        <f>'1'!E15</f>
        <v>23</v>
      </c>
      <c r="F15" s="9">
        <v>12</v>
      </c>
      <c r="G15" s="9"/>
      <c r="H15" s="10"/>
      <c r="I15" s="9">
        <f t="shared" ref="I15" si="2">(E15-SUM(F15:G15))-K15</f>
        <v>11</v>
      </c>
      <c r="J15" s="10"/>
      <c r="K15" s="9">
        <v>0</v>
      </c>
      <c r="L15" s="10">
        <f t="shared" ref="L15" si="3">K15/E15</f>
        <v>0</v>
      </c>
      <c r="M15" s="9">
        <v>38</v>
      </c>
      <c r="N15" s="15">
        <v>0.52</v>
      </c>
    </row>
    <row r="16" spans="1:14" s="11" customFormat="1" x14ac:dyDescent="0.2">
      <c r="A16" s="21" t="str">
        <f>'1'!A16</f>
        <v>MACROECONOMIA</v>
      </c>
      <c r="B16" s="9" t="s">
        <v>32</v>
      </c>
      <c r="C16" s="9" t="str">
        <f>'1'!C16</f>
        <v>505A</v>
      </c>
      <c r="D16" s="9" t="str">
        <f>'1'!D16</f>
        <v>DLA</v>
      </c>
      <c r="E16" s="9">
        <f>'1'!E16</f>
        <v>34</v>
      </c>
      <c r="F16" s="9">
        <v>8</v>
      </c>
      <c r="G16" s="9"/>
      <c r="H16" s="10"/>
      <c r="I16" s="9">
        <f t="shared" si="0"/>
        <v>26</v>
      </c>
      <c r="J16" s="10"/>
      <c r="K16" s="9">
        <v>0</v>
      </c>
      <c r="L16" s="10">
        <f t="shared" si="1"/>
        <v>0</v>
      </c>
      <c r="M16" s="9">
        <v>17</v>
      </c>
      <c r="N16" s="15">
        <v>0.24</v>
      </c>
    </row>
    <row r="17" spans="1:14" s="11" customFormat="1" x14ac:dyDescent="0.2">
      <c r="A17" s="21" t="str">
        <f>'1'!A17</f>
        <v>MACROECONOMIA</v>
      </c>
      <c r="B17" s="9" t="s">
        <v>32</v>
      </c>
      <c r="C17" s="9" t="str">
        <f>'1'!C17</f>
        <v>505B</v>
      </c>
      <c r="D17" s="9" t="str">
        <f>'1'!D17</f>
        <v>DLA</v>
      </c>
      <c r="E17" s="9">
        <f>'1'!E17</f>
        <v>9</v>
      </c>
      <c r="F17" s="9">
        <v>5</v>
      </c>
      <c r="G17" s="9"/>
      <c r="H17" s="10"/>
      <c r="I17" s="9">
        <f t="shared" si="0"/>
        <v>4</v>
      </c>
      <c r="J17" s="10"/>
      <c r="K17" s="9">
        <v>0</v>
      </c>
      <c r="L17" s="10">
        <f t="shared" si="1"/>
        <v>0</v>
      </c>
      <c r="M17" s="9">
        <v>40</v>
      </c>
      <c r="N17" s="15">
        <v>0.56000000000000005</v>
      </c>
    </row>
    <row r="18" spans="1:14" s="11" customFormat="1" x14ac:dyDescent="0.2">
      <c r="A18" s="21" t="str">
        <f>'1'!A18</f>
        <v>ECONOMIA AMBIENTAL</v>
      </c>
      <c r="B18" s="9" t="s">
        <v>49</v>
      </c>
      <c r="C18" s="9" t="str">
        <f>'1'!C18</f>
        <v>306A</v>
      </c>
      <c r="D18" s="9" t="str">
        <f>'1'!D18</f>
        <v>IA</v>
      </c>
      <c r="E18" s="9">
        <f>'1'!E18</f>
        <v>30</v>
      </c>
      <c r="F18" s="9"/>
      <c r="G18" s="9"/>
      <c r="H18" s="10"/>
      <c r="I18" s="9">
        <f t="shared" si="0"/>
        <v>30</v>
      </c>
      <c r="J18" s="10"/>
      <c r="K18" s="9">
        <v>0</v>
      </c>
      <c r="L18" s="10">
        <f t="shared" si="1"/>
        <v>0</v>
      </c>
      <c r="M18" s="9"/>
      <c r="N18" s="15"/>
    </row>
    <row r="19" spans="1:14" s="11" customFormat="1" x14ac:dyDescent="0.2">
      <c r="A19" s="21" t="s">
        <v>47</v>
      </c>
      <c r="B19" s="9" t="s">
        <v>32</v>
      </c>
      <c r="C19" s="9" t="s">
        <v>48</v>
      </c>
      <c r="D19" s="9" t="s">
        <v>31</v>
      </c>
      <c r="E19" s="9">
        <v>5</v>
      </c>
      <c r="F19" s="9">
        <v>4</v>
      </c>
      <c r="G19" s="9"/>
      <c r="H19" s="10"/>
      <c r="I19" s="9">
        <f t="shared" si="0"/>
        <v>1</v>
      </c>
      <c r="J19" s="10"/>
      <c r="K19" s="9">
        <v>0</v>
      </c>
      <c r="L19" s="10">
        <f t="shared" si="1"/>
        <v>0</v>
      </c>
      <c r="M19" s="9">
        <v>57</v>
      </c>
      <c r="N19" s="15">
        <v>0.8</v>
      </c>
    </row>
    <row r="20" spans="1:14" s="11" customFormat="1" x14ac:dyDescent="0.2">
      <c r="A20" s="21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117</v>
      </c>
      <c r="F28" s="17">
        <f>SUM(F14:F27)</f>
        <v>39</v>
      </c>
      <c r="G28" s="17">
        <f>SUM(G14:G27)</f>
        <v>0</v>
      </c>
      <c r="H28" s="18">
        <f>SUM(F28:G28)/E28</f>
        <v>0.33333333333333331</v>
      </c>
      <c r="I28" s="17">
        <f t="shared" si="0"/>
        <v>78</v>
      </c>
      <c r="J28" s="18">
        <f t="shared" ref="J28" si="4">I28/E28</f>
        <v>0.66666666666666663</v>
      </c>
      <c r="K28" s="17">
        <f>SUM(K14:K27)</f>
        <v>0</v>
      </c>
      <c r="L28" s="18">
        <f t="shared" si="1"/>
        <v>0</v>
      </c>
      <c r="M28" s="17">
        <f>AVERAGE(M14:M27)</f>
        <v>41.2</v>
      </c>
      <c r="N28" s="19">
        <f>AVERAGE(N14:N27)</f>
        <v>0.55000000000000004</v>
      </c>
    </row>
    <row r="30" spans="1:14" ht="120" customHeight="1" x14ac:dyDescent="0.2">
      <c r="A30" s="32" t="s">
        <v>26</v>
      </c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</row>
    <row r="32" spans="1:14" x14ac:dyDescent="0.2">
      <c r="A32" s="12"/>
    </row>
    <row r="33" spans="1:12" x14ac:dyDescent="0.2">
      <c r="B33" s="26" t="s">
        <v>27</v>
      </c>
      <c r="C33" s="26"/>
      <c r="D33" s="26"/>
      <c r="G33" s="27" t="s">
        <v>28</v>
      </c>
      <c r="H33" s="27"/>
      <c r="I33" s="27"/>
      <c r="J33" s="27"/>
    </row>
    <row r="34" spans="1:12" ht="62.25" customHeight="1" x14ac:dyDescent="0.2">
      <c r="B34" s="28"/>
      <c r="C34" s="28"/>
      <c r="D34" s="28"/>
      <c r="G34" s="29"/>
      <c r="H34" s="29"/>
      <c r="I34" s="29"/>
      <c r="J34" s="29"/>
    </row>
    <row r="35" spans="1:12" hidden="1" x14ac:dyDescent="0.2">
      <c r="A35" s="22" t="e">
        <v>#REF!</v>
      </c>
      <c r="B35" s="22"/>
      <c r="C35" s="6"/>
      <c r="E35" s="22"/>
      <c r="F35" s="22"/>
      <c r="G35" s="22"/>
      <c r="H35" s="22"/>
    </row>
    <row r="36" spans="1:12" hidden="1" x14ac:dyDescent="0.2"/>
    <row r="37" spans="1:12" ht="45" customHeight="1" x14ac:dyDescent="0.2">
      <c r="B37" s="23" t="str">
        <f>B10</f>
        <v>MCA. EUGENIO CHÁVEZ ORTIZ</v>
      </c>
      <c r="C37" s="23"/>
      <c r="D37" s="23"/>
      <c r="E37" s="13"/>
      <c r="F37" s="13"/>
      <c r="G37" s="41" t="str">
        <f>'1'!G37:J37</f>
        <v>L.C. MANUEL DE JESUS CANO BUSTAMANTE</v>
      </c>
      <c r="H37" s="41"/>
      <c r="I37" s="41"/>
      <c r="J37" s="41"/>
      <c r="K37" s="41"/>
      <c r="L37" s="41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M12:M13"/>
    <mergeCell ref="G37:L37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9"/>
  <sheetViews>
    <sheetView topLeftCell="B31" zoomScale="118" zoomScaleNormal="118" zoomScaleSheetLayoutView="100" workbookViewId="0">
      <selection activeCell="G39" sqref="G39:J39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7" width="7.5703125" style="1" customWidth="1"/>
    <col min="8" max="8" width="12" style="1" customWidth="1"/>
    <col min="9" max="9" width="7.5703125" style="1" customWidth="1"/>
    <col min="10" max="10" width="16.42578125" style="1" customWidth="1"/>
    <col min="11" max="12" width="7.5703125" style="1" customWidth="1"/>
    <col min="13" max="16384" width="11.42578125" style="1"/>
  </cols>
  <sheetData>
    <row r="1" spans="1:14" ht="62.25" customHeight="1" x14ac:dyDescent="0.2">
      <c r="B1" s="40" t="s">
        <v>0</v>
      </c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7" t="s">
        <v>30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7" t="s">
        <v>1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</row>
    <row r="6" spans="1:14" x14ac:dyDescent="0.2">
      <c r="A6" s="38" t="s">
        <v>2</v>
      </c>
      <c r="B6" s="38"/>
      <c r="C6" s="38"/>
      <c r="D6" s="38"/>
      <c r="E6" s="39" t="str">
        <f>'2'!E6:H6</f>
        <v>LICENCIATURA EN ADMINISTRACION</v>
      </c>
      <c r="F6" s="39"/>
      <c r="G6" s="39"/>
      <c r="H6" s="39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29">
        <v>3</v>
      </c>
      <c r="C8" s="29"/>
      <c r="D8" s="14" t="s">
        <v>5</v>
      </c>
      <c r="E8" s="20">
        <f>'1'!E8</f>
        <v>6</v>
      </c>
      <c r="F8"/>
      <c r="G8" s="4" t="s">
        <v>6</v>
      </c>
      <c r="H8" s="20">
        <f>'1'!H8</f>
        <v>4</v>
      </c>
      <c r="I8" s="35" t="s">
        <v>7</v>
      </c>
      <c r="J8" s="35"/>
      <c r="K8" s="35"/>
      <c r="L8" s="29" t="str">
        <f>'1'!L8</f>
        <v>SEP 22- ENE 23</v>
      </c>
      <c r="M8" s="29"/>
      <c r="N8" s="29"/>
    </row>
    <row r="10" spans="1:14" x14ac:dyDescent="0.2">
      <c r="A10" s="4" t="s">
        <v>8</v>
      </c>
      <c r="B10" s="29" t="str">
        <f>'1'!B10</f>
        <v>MCA. EUGENIO CHÁVEZ ORTIZ</v>
      </c>
      <c r="C10" s="29"/>
      <c r="D10" s="29"/>
      <c r="E10" s="29"/>
      <c r="F10" s="29"/>
      <c r="G10" s="29"/>
      <c r="H10" s="29"/>
      <c r="I10" s="29"/>
      <c r="J10" s="29"/>
      <c r="K10" s="29"/>
      <c r="L10" s="29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6" t="s">
        <v>9</v>
      </c>
      <c r="B12" s="33" t="s">
        <v>10</v>
      </c>
      <c r="C12" s="33" t="s">
        <v>11</v>
      </c>
      <c r="D12" s="24" t="s">
        <v>12</v>
      </c>
      <c r="E12" s="24" t="s">
        <v>13</v>
      </c>
      <c r="F12" s="24" t="s">
        <v>14</v>
      </c>
      <c r="G12" s="24"/>
      <c r="H12" s="24" t="s">
        <v>15</v>
      </c>
      <c r="I12" s="24" t="s">
        <v>16</v>
      </c>
      <c r="J12" s="24" t="s">
        <v>17</v>
      </c>
      <c r="K12" s="24" t="s">
        <v>18</v>
      </c>
      <c r="L12" s="24" t="s">
        <v>19</v>
      </c>
      <c r="M12" s="24" t="s">
        <v>20</v>
      </c>
      <c r="N12" s="30" t="s">
        <v>21</v>
      </c>
    </row>
    <row r="13" spans="1:14" x14ac:dyDescent="0.2">
      <c r="A13" s="37"/>
      <c r="B13" s="34"/>
      <c r="C13" s="34"/>
      <c r="D13" s="25"/>
      <c r="E13" s="25"/>
      <c r="F13" s="7" t="s">
        <v>22</v>
      </c>
      <c r="G13" s="7" t="s">
        <v>23</v>
      </c>
      <c r="H13" s="25"/>
      <c r="I13" s="25"/>
      <c r="J13" s="25"/>
      <c r="K13" s="25"/>
      <c r="L13" s="25"/>
      <c r="M13" s="25"/>
      <c r="N13" s="31"/>
    </row>
    <row r="14" spans="1:14" s="11" customFormat="1" x14ac:dyDescent="0.2">
      <c r="A14" s="9" t="str">
        <f>'1'!A14</f>
        <v>ECONOMIA</v>
      </c>
      <c r="B14" s="9" t="s">
        <v>50</v>
      </c>
      <c r="C14" s="9" t="str">
        <f>'1'!C14</f>
        <v>301B</v>
      </c>
      <c r="D14" s="9" t="str">
        <f>'1'!D14</f>
        <v>II</v>
      </c>
      <c r="E14" s="9">
        <f>'1'!E14</f>
        <v>16</v>
      </c>
      <c r="F14" s="9">
        <v>13</v>
      </c>
      <c r="G14" s="9"/>
      <c r="H14" s="10"/>
      <c r="I14" s="9">
        <f t="shared" ref="I14:I30" si="0">(E14-SUM(F14:G14))-K14</f>
        <v>3</v>
      </c>
      <c r="J14" s="10"/>
      <c r="K14" s="9">
        <v>0</v>
      </c>
      <c r="L14" s="10">
        <f t="shared" ref="L14:L30" si="1">K14/E14</f>
        <v>0</v>
      </c>
      <c r="M14" s="9">
        <v>69</v>
      </c>
      <c r="N14" s="15">
        <v>0.81</v>
      </c>
    </row>
    <row r="15" spans="1:14" s="11" customFormat="1" x14ac:dyDescent="0.2">
      <c r="A15" s="9" t="str">
        <f>'1'!A15</f>
        <v>ECONOMIA</v>
      </c>
      <c r="B15" s="9" t="s">
        <v>50</v>
      </c>
      <c r="C15" s="9" t="str">
        <f>'1'!C15</f>
        <v>301C</v>
      </c>
      <c r="D15" s="9" t="str">
        <f>'1'!D15</f>
        <v>II</v>
      </c>
      <c r="E15" s="9">
        <f>'1'!E15</f>
        <v>23</v>
      </c>
      <c r="F15" s="9">
        <v>19</v>
      </c>
      <c r="G15" s="9"/>
      <c r="H15" s="10"/>
      <c r="I15" s="9">
        <f t="shared" si="0"/>
        <v>4</v>
      </c>
      <c r="J15" s="10"/>
      <c r="K15" s="9">
        <v>0</v>
      </c>
      <c r="L15" s="10">
        <f t="shared" si="1"/>
        <v>0</v>
      </c>
      <c r="M15" s="9">
        <v>62</v>
      </c>
      <c r="N15" s="15">
        <v>0.83</v>
      </c>
    </row>
    <row r="16" spans="1:14" s="11" customFormat="1" x14ac:dyDescent="0.2">
      <c r="A16" s="9" t="str">
        <f>'1'!A16</f>
        <v>MACROECONOMIA</v>
      </c>
      <c r="B16" s="9" t="s">
        <v>50</v>
      </c>
      <c r="C16" s="9" t="str">
        <f>'1'!C16</f>
        <v>505A</v>
      </c>
      <c r="D16" s="9" t="str">
        <f>'1'!D16</f>
        <v>DLA</v>
      </c>
      <c r="E16" s="9">
        <f>'1'!E16</f>
        <v>34</v>
      </c>
      <c r="F16" s="9">
        <v>29</v>
      </c>
      <c r="G16" s="9"/>
      <c r="H16" s="10"/>
      <c r="I16" s="9">
        <f t="shared" si="0"/>
        <v>5</v>
      </c>
      <c r="J16" s="10"/>
      <c r="K16" s="9">
        <v>0</v>
      </c>
      <c r="L16" s="10">
        <f t="shared" si="1"/>
        <v>0</v>
      </c>
      <c r="M16" s="9">
        <v>68</v>
      </c>
      <c r="N16" s="15">
        <v>0.85</v>
      </c>
    </row>
    <row r="17" spans="1:14" s="11" customFormat="1" x14ac:dyDescent="0.2">
      <c r="A17" s="9" t="s">
        <v>42</v>
      </c>
      <c r="B17" s="9" t="s">
        <v>51</v>
      </c>
      <c r="C17" s="9" t="s">
        <v>36</v>
      </c>
      <c r="D17" s="9" t="s">
        <v>31</v>
      </c>
      <c r="E17" s="9">
        <v>34</v>
      </c>
      <c r="F17" s="9">
        <v>30</v>
      </c>
      <c r="G17" s="9"/>
      <c r="H17" s="10"/>
      <c r="I17" s="9">
        <f t="shared" ref="I17" si="2">(E17-SUM(F17:G17))-K17</f>
        <v>4</v>
      </c>
      <c r="J17" s="10"/>
      <c r="K17" s="9">
        <v>0</v>
      </c>
      <c r="L17" s="10">
        <f t="shared" ref="L17" si="3">K17/E17</f>
        <v>0</v>
      </c>
      <c r="M17" s="9">
        <v>72</v>
      </c>
      <c r="N17" s="15">
        <v>0.79</v>
      </c>
    </row>
    <row r="18" spans="1:14" s="11" customFormat="1" x14ac:dyDescent="0.2">
      <c r="A18" s="9" t="str">
        <f>'1'!A17</f>
        <v>MACROECONOMIA</v>
      </c>
      <c r="B18" s="9" t="s">
        <v>50</v>
      </c>
      <c r="C18" s="9" t="str">
        <f>'1'!C17</f>
        <v>505B</v>
      </c>
      <c r="D18" s="9" t="str">
        <f>'1'!D17</f>
        <v>DLA</v>
      </c>
      <c r="E18" s="9">
        <f>'1'!E17</f>
        <v>9</v>
      </c>
      <c r="F18" s="9">
        <v>8</v>
      </c>
      <c r="G18" s="9"/>
      <c r="H18" s="10"/>
      <c r="I18" s="9">
        <f t="shared" si="0"/>
        <v>1</v>
      </c>
      <c r="J18" s="10"/>
      <c r="K18" s="9">
        <v>0</v>
      </c>
      <c r="L18" s="10">
        <f t="shared" si="1"/>
        <v>0</v>
      </c>
      <c r="M18" s="9">
        <v>68</v>
      </c>
      <c r="N18" s="15">
        <v>0.89</v>
      </c>
    </row>
    <row r="19" spans="1:14" s="11" customFormat="1" x14ac:dyDescent="0.2">
      <c r="A19" s="9" t="s">
        <v>42</v>
      </c>
      <c r="B19" s="9" t="s">
        <v>51</v>
      </c>
      <c r="C19" s="9" t="s">
        <v>43</v>
      </c>
      <c r="D19" s="9" t="s">
        <v>31</v>
      </c>
      <c r="E19" s="9">
        <v>9</v>
      </c>
      <c r="F19" s="9">
        <v>8</v>
      </c>
      <c r="G19" s="9"/>
      <c r="H19" s="10"/>
      <c r="I19" s="9">
        <f t="shared" ref="I19" si="4">(E19-SUM(F19:G19))-K19</f>
        <v>1</v>
      </c>
      <c r="J19" s="10"/>
      <c r="K19" s="9">
        <v>0</v>
      </c>
      <c r="L19" s="10">
        <f t="shared" ref="L19" si="5">K19/E19</f>
        <v>0</v>
      </c>
      <c r="M19" s="9">
        <v>72</v>
      </c>
      <c r="N19" s="15">
        <v>0.67</v>
      </c>
    </row>
    <row r="20" spans="1:14" s="11" customFormat="1" x14ac:dyDescent="0.2">
      <c r="A20" s="9" t="str">
        <f>'1'!A18</f>
        <v>ECONOMIA AMBIENTAL</v>
      </c>
      <c r="B20" s="9" t="s">
        <v>50</v>
      </c>
      <c r="C20" s="9" t="str">
        <f>'1'!C18</f>
        <v>306A</v>
      </c>
      <c r="D20" s="9" t="str">
        <f>'1'!D18</f>
        <v>IA</v>
      </c>
      <c r="E20" s="9">
        <f>'1'!E18</f>
        <v>30</v>
      </c>
      <c r="F20" s="9">
        <v>24</v>
      </c>
      <c r="G20" s="9"/>
      <c r="H20" s="10"/>
      <c r="I20" s="9">
        <f t="shared" si="0"/>
        <v>6</v>
      </c>
      <c r="J20" s="10"/>
      <c r="K20" s="9">
        <v>0</v>
      </c>
      <c r="L20" s="10">
        <f t="shared" si="1"/>
        <v>0</v>
      </c>
      <c r="M20" s="9">
        <v>66</v>
      </c>
      <c r="N20" s="15">
        <v>0.8</v>
      </c>
    </row>
    <row r="21" spans="1:14" s="11" customFormat="1" x14ac:dyDescent="0.2">
      <c r="A21" s="9" t="str">
        <f>'1'!A19</f>
        <v>ECONOMIA AMBIENTAL</v>
      </c>
      <c r="B21" s="9" t="s">
        <v>51</v>
      </c>
      <c r="C21" s="9" t="str">
        <f>'1'!C19</f>
        <v>306A</v>
      </c>
      <c r="D21" s="9" t="str">
        <f>'1'!D19</f>
        <v>IA</v>
      </c>
      <c r="E21" s="9">
        <f>'1'!E19</f>
        <v>30</v>
      </c>
      <c r="F21" s="9">
        <v>24</v>
      </c>
      <c r="G21" s="9"/>
      <c r="H21" s="10"/>
      <c r="I21" s="9">
        <f t="shared" si="0"/>
        <v>6</v>
      </c>
      <c r="J21" s="10"/>
      <c r="K21" s="9">
        <v>0</v>
      </c>
      <c r="L21" s="10">
        <f t="shared" si="1"/>
        <v>0</v>
      </c>
      <c r="M21" s="9">
        <v>66</v>
      </c>
      <c r="N21" s="15">
        <v>0.8</v>
      </c>
    </row>
    <row r="22" spans="1:14" s="11" customFormat="1" x14ac:dyDescent="0.2">
      <c r="A22" s="9" t="str">
        <f>'1'!A20</f>
        <v>ECONOMIA EMPRESARIAL</v>
      </c>
      <c r="B22" s="9" t="s">
        <v>50</v>
      </c>
      <c r="C22" s="9" t="str">
        <f>'1'!C20</f>
        <v>405A</v>
      </c>
      <c r="D22" s="9" t="str">
        <f>'1'!D20</f>
        <v>DLA</v>
      </c>
      <c r="E22" s="9">
        <f>'1'!E20</f>
        <v>5</v>
      </c>
      <c r="F22" s="9">
        <v>4</v>
      </c>
      <c r="G22" s="9"/>
      <c r="H22" s="10"/>
      <c r="I22" s="9">
        <f t="shared" si="0"/>
        <v>1</v>
      </c>
      <c r="J22" s="10"/>
      <c r="K22" s="9">
        <v>0</v>
      </c>
      <c r="L22" s="10">
        <f t="shared" si="1"/>
        <v>0</v>
      </c>
      <c r="M22" s="9">
        <v>57</v>
      </c>
      <c r="N22" s="15">
        <v>0.8</v>
      </c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s="11" customFormat="1" x14ac:dyDescent="0.2">
      <c r="A28" s="9"/>
      <c r="B28" s="9"/>
      <c r="C28" s="9"/>
      <c r="D28" s="9"/>
      <c r="E28" s="9"/>
      <c r="F28" s="9"/>
      <c r="G28" s="9"/>
      <c r="H28" s="10"/>
      <c r="I28" s="9"/>
      <c r="J28" s="10"/>
      <c r="K28" s="9"/>
      <c r="L28" s="10"/>
      <c r="M28" s="9"/>
      <c r="N28" s="15"/>
    </row>
    <row r="29" spans="1:14" s="11" customFormat="1" ht="16.5" customHeight="1" x14ac:dyDescent="0.2">
      <c r="A29" s="9"/>
      <c r="B29" s="9"/>
      <c r="C29" s="9"/>
      <c r="D29" s="9"/>
      <c r="E29" s="9"/>
      <c r="F29" s="9"/>
      <c r="G29" s="9"/>
      <c r="H29" s="10"/>
      <c r="I29" s="9"/>
      <c r="J29" s="10"/>
      <c r="K29" s="9"/>
      <c r="L29" s="10"/>
      <c r="M29" s="9"/>
      <c r="N29" s="15"/>
    </row>
    <row r="30" spans="1:14" ht="13.5" thickBot="1" x14ac:dyDescent="0.25">
      <c r="A30" s="16" t="s">
        <v>24</v>
      </c>
      <c r="B30" s="17" t="s">
        <v>25</v>
      </c>
      <c r="C30" s="17" t="s">
        <v>25</v>
      </c>
      <c r="D30" s="17" t="s">
        <v>25</v>
      </c>
      <c r="E30" s="17">
        <f>SUM(E14:E29)</f>
        <v>190</v>
      </c>
      <c r="F30" s="17">
        <f>SUM(F14:F29)</f>
        <v>159</v>
      </c>
      <c r="G30" s="17">
        <f>SUM(G14:G29)</f>
        <v>0</v>
      </c>
      <c r="H30" s="18">
        <f>SUM(F30:G30)/E30</f>
        <v>0.83684210526315794</v>
      </c>
      <c r="I30" s="17">
        <f t="shared" si="0"/>
        <v>31</v>
      </c>
      <c r="J30" s="18">
        <f t="shared" ref="J30" si="6">I30/E30</f>
        <v>0.16315789473684211</v>
      </c>
      <c r="K30" s="17">
        <f>SUM(K14:K29)</f>
        <v>0</v>
      </c>
      <c r="L30" s="18">
        <f t="shared" si="1"/>
        <v>0</v>
      </c>
      <c r="M30" s="17">
        <f>AVERAGE(M14:M29)</f>
        <v>66.666666666666671</v>
      </c>
      <c r="N30" s="19">
        <f>AVERAGE(N14:N29)</f>
        <v>0.80444444444444441</v>
      </c>
    </row>
    <row r="32" spans="1:14" ht="120" customHeight="1" x14ac:dyDescent="0.2">
      <c r="A32" s="32" t="s">
        <v>26</v>
      </c>
      <c r="B32" s="32"/>
      <c r="C32" s="32"/>
      <c r="D32" s="32"/>
      <c r="E32" s="32"/>
      <c r="F32" s="32"/>
      <c r="G32" s="32"/>
      <c r="H32" s="32"/>
      <c r="I32" s="32"/>
      <c r="J32" s="32"/>
      <c r="K32" s="32"/>
      <c r="L32" s="32"/>
      <c r="M32" s="32"/>
      <c r="N32" s="32"/>
    </row>
    <row r="34" spans="1:10" x14ac:dyDescent="0.2">
      <c r="A34" s="12"/>
    </row>
    <row r="35" spans="1:10" x14ac:dyDescent="0.2">
      <c r="B35" s="26" t="s">
        <v>27</v>
      </c>
      <c r="C35" s="26"/>
      <c r="D35" s="26"/>
      <c r="G35" s="27" t="s">
        <v>28</v>
      </c>
      <c r="H35" s="27"/>
      <c r="I35" s="27"/>
      <c r="J35" s="27"/>
    </row>
    <row r="36" spans="1:10" ht="62.25" customHeight="1" x14ac:dyDescent="0.2">
      <c r="B36" s="28"/>
      <c r="C36" s="28"/>
      <c r="D36" s="28"/>
      <c r="G36" s="29"/>
      <c r="H36" s="29"/>
      <c r="I36" s="29"/>
      <c r="J36" s="29"/>
    </row>
    <row r="37" spans="1:10" hidden="1" x14ac:dyDescent="0.2">
      <c r="A37" s="22" t="e">
        <v>#REF!</v>
      </c>
      <c r="B37" s="22"/>
      <c r="C37" s="6"/>
      <c r="E37" s="22"/>
      <c r="F37" s="22"/>
      <c r="G37" s="22"/>
      <c r="H37" s="22"/>
    </row>
    <row r="38" spans="1:10" hidden="1" x14ac:dyDescent="0.2"/>
    <row r="39" spans="1:10" ht="45" customHeight="1" x14ac:dyDescent="0.2">
      <c r="B39" s="23" t="str">
        <f>B10</f>
        <v>MCA. EUGENIO CHÁVEZ ORTIZ</v>
      </c>
      <c r="C39" s="23"/>
      <c r="D39" s="23"/>
      <c r="E39" s="13"/>
      <c r="F39" s="13"/>
      <c r="G39" s="23" t="str">
        <f>'2'!G37:L37</f>
        <v>L.C. MANUEL DE JESUS CANO BUSTAMANTE</v>
      </c>
      <c r="H39" s="23"/>
      <c r="I39" s="23"/>
      <c r="J39" s="23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2:N32"/>
    <mergeCell ref="B36:D36"/>
    <mergeCell ref="G36:J36"/>
    <mergeCell ref="B35:D35"/>
    <mergeCell ref="G35:J35"/>
    <mergeCell ref="A37:B37"/>
    <mergeCell ref="E37:H37"/>
    <mergeCell ref="B39:D39"/>
    <mergeCell ref="G39:J39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41"/>
  <sheetViews>
    <sheetView tabSelected="1" zoomScaleNormal="100" zoomScaleSheetLayoutView="100" workbookViewId="0">
      <selection activeCell="G42" sqref="G42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7" width="7.5703125" style="1" customWidth="1"/>
    <col min="8" max="8" width="9.5703125" style="1" customWidth="1"/>
    <col min="9" max="9" width="7.5703125" style="1" customWidth="1"/>
    <col min="10" max="10" width="19.5703125" style="1" customWidth="1"/>
    <col min="11" max="12" width="7.5703125" style="1" customWidth="1"/>
    <col min="13" max="16384" width="11.42578125" style="1"/>
  </cols>
  <sheetData>
    <row r="1" spans="1:14" ht="62.25" customHeight="1" x14ac:dyDescent="0.2">
      <c r="B1" s="40" t="s">
        <v>0</v>
      </c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7" t="s">
        <v>30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7" t="s">
        <v>1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</row>
    <row r="6" spans="1:14" x14ac:dyDescent="0.2">
      <c r="A6" s="38" t="s">
        <v>2</v>
      </c>
      <c r="B6" s="38"/>
      <c r="C6" s="38"/>
      <c r="D6" s="38"/>
      <c r="E6" s="39" t="str">
        <f>'3'!E6:H6</f>
        <v>LICENCIATURA EN ADMINISTRACION</v>
      </c>
      <c r="F6" s="39"/>
      <c r="G6" s="39"/>
      <c r="H6" s="39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29">
        <v>4</v>
      </c>
      <c r="C8" s="29"/>
      <c r="D8" s="14" t="s">
        <v>5</v>
      </c>
      <c r="E8" s="20">
        <f>'1'!E8</f>
        <v>6</v>
      </c>
      <c r="F8"/>
      <c r="G8" s="4" t="s">
        <v>6</v>
      </c>
      <c r="H8" s="20">
        <f>'1'!H8</f>
        <v>4</v>
      </c>
      <c r="I8" s="35" t="s">
        <v>7</v>
      </c>
      <c r="J8" s="35"/>
      <c r="K8" s="35"/>
      <c r="L8" s="29" t="str">
        <f>'1'!L8</f>
        <v>SEP 22- ENE 23</v>
      </c>
      <c r="M8" s="29"/>
      <c r="N8" s="29"/>
    </row>
    <row r="10" spans="1:14" x14ac:dyDescent="0.2">
      <c r="A10" s="4" t="s">
        <v>8</v>
      </c>
      <c r="B10" s="29" t="str">
        <f>'1'!B10</f>
        <v>MCA. EUGENIO CHÁVEZ ORTIZ</v>
      </c>
      <c r="C10" s="29"/>
      <c r="D10" s="29"/>
      <c r="E10" s="29"/>
      <c r="F10" s="29"/>
      <c r="G10" s="29"/>
      <c r="H10" s="29"/>
      <c r="I10" s="29"/>
      <c r="J10" s="29"/>
      <c r="K10" s="29"/>
      <c r="L10" s="29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6" t="s">
        <v>9</v>
      </c>
      <c r="B12" s="33" t="s">
        <v>10</v>
      </c>
      <c r="C12" s="33" t="s">
        <v>11</v>
      </c>
      <c r="D12" s="24" t="s">
        <v>12</v>
      </c>
      <c r="E12" s="24" t="s">
        <v>13</v>
      </c>
      <c r="F12" s="24" t="s">
        <v>14</v>
      </c>
      <c r="G12" s="24"/>
      <c r="H12" s="24" t="s">
        <v>15</v>
      </c>
      <c r="I12" s="24" t="s">
        <v>16</v>
      </c>
      <c r="J12" s="24" t="s">
        <v>17</v>
      </c>
      <c r="K12" s="24" t="s">
        <v>18</v>
      </c>
      <c r="L12" s="24" t="s">
        <v>19</v>
      </c>
      <c r="M12" s="24" t="s">
        <v>20</v>
      </c>
      <c r="N12" s="30" t="s">
        <v>21</v>
      </c>
    </row>
    <row r="13" spans="1:14" x14ac:dyDescent="0.2">
      <c r="A13" s="37"/>
      <c r="B13" s="34"/>
      <c r="C13" s="34"/>
      <c r="D13" s="25"/>
      <c r="E13" s="25"/>
      <c r="F13" s="7" t="s">
        <v>22</v>
      </c>
      <c r="G13" s="7" t="s">
        <v>23</v>
      </c>
      <c r="H13" s="25"/>
      <c r="I13" s="25"/>
      <c r="J13" s="25"/>
      <c r="K13" s="25"/>
      <c r="L13" s="25"/>
      <c r="M13" s="25"/>
      <c r="N13" s="31"/>
    </row>
    <row r="14" spans="1:14" s="11" customFormat="1" x14ac:dyDescent="0.2">
      <c r="A14" s="9" t="str">
        <f>'1'!A14</f>
        <v>ECONOMIA</v>
      </c>
      <c r="B14" s="9" t="s">
        <v>51</v>
      </c>
      <c r="C14" s="9" t="str">
        <f>'1'!C14</f>
        <v>301B</v>
      </c>
      <c r="D14" s="9" t="str">
        <f>'1'!D14</f>
        <v>II</v>
      </c>
      <c r="E14" s="9">
        <f>'1'!E14</f>
        <v>16</v>
      </c>
      <c r="F14" s="9">
        <v>13</v>
      </c>
      <c r="G14" s="9"/>
      <c r="H14" s="10"/>
      <c r="I14" s="9">
        <f t="shared" ref="I14:I32" si="0">(E14-SUM(F14:G14))-K14</f>
        <v>3</v>
      </c>
      <c r="J14" s="10"/>
      <c r="K14" s="9">
        <v>0</v>
      </c>
      <c r="L14" s="10">
        <f t="shared" ref="L14:L32" si="1">K14/E14</f>
        <v>0</v>
      </c>
      <c r="M14" s="9">
        <v>72</v>
      </c>
      <c r="N14" s="15">
        <v>0.75</v>
      </c>
    </row>
    <row r="15" spans="1:14" s="11" customFormat="1" x14ac:dyDescent="0.2">
      <c r="A15" s="9" t="str">
        <f>'1'!A15</f>
        <v>ECONOMIA</v>
      </c>
      <c r="B15" s="9" t="s">
        <v>52</v>
      </c>
      <c r="C15" s="9" t="s">
        <v>40</v>
      </c>
      <c r="D15" s="9" t="s">
        <v>32</v>
      </c>
      <c r="E15" s="9">
        <v>16</v>
      </c>
      <c r="F15" s="9">
        <v>13</v>
      </c>
      <c r="G15" s="9"/>
      <c r="H15" s="10"/>
      <c r="I15" s="9">
        <f t="shared" ref="I15" si="2">(E15-SUM(F15:G15))-K15</f>
        <v>3</v>
      </c>
      <c r="J15" s="10"/>
      <c r="K15" s="9">
        <v>0</v>
      </c>
      <c r="L15" s="10">
        <f t="shared" ref="L15" si="3">K15/E15</f>
        <v>0</v>
      </c>
      <c r="M15" s="9">
        <v>72</v>
      </c>
      <c r="N15" s="15">
        <v>0.75</v>
      </c>
    </row>
    <row r="16" spans="1:14" s="11" customFormat="1" x14ac:dyDescent="0.2">
      <c r="A16" s="9" t="str">
        <f>'1'!A15</f>
        <v>ECONOMIA</v>
      </c>
      <c r="B16" s="9" t="s">
        <v>51</v>
      </c>
      <c r="C16" s="9" t="str">
        <f>'1'!C15</f>
        <v>301C</v>
      </c>
      <c r="D16" s="9" t="str">
        <f>'1'!D15</f>
        <v>II</v>
      </c>
      <c r="E16" s="9">
        <f>'1'!E15</f>
        <v>23</v>
      </c>
      <c r="F16" s="9">
        <v>16</v>
      </c>
      <c r="G16" s="9"/>
      <c r="H16" s="10"/>
      <c r="I16" s="9">
        <f t="shared" si="0"/>
        <v>7</v>
      </c>
      <c r="J16" s="10"/>
      <c r="K16" s="9">
        <v>0</v>
      </c>
      <c r="L16" s="10">
        <f t="shared" si="1"/>
        <v>0</v>
      </c>
      <c r="M16" s="9">
        <v>53</v>
      </c>
      <c r="N16" s="15">
        <v>0.7</v>
      </c>
    </row>
    <row r="17" spans="1:14" s="11" customFormat="1" x14ac:dyDescent="0.2">
      <c r="A17" s="9" t="s">
        <v>39</v>
      </c>
      <c r="B17" s="9" t="s">
        <v>52</v>
      </c>
      <c r="C17" s="9" t="s">
        <v>41</v>
      </c>
      <c r="D17" s="9" t="s">
        <v>32</v>
      </c>
      <c r="E17" s="9">
        <v>23</v>
      </c>
      <c r="F17" s="9">
        <v>16</v>
      </c>
      <c r="G17" s="9"/>
      <c r="H17" s="10"/>
      <c r="I17" s="9">
        <f t="shared" ref="I17" si="4">(E17-SUM(F17:G17))-K17</f>
        <v>7</v>
      </c>
      <c r="J17" s="10"/>
      <c r="K17" s="9">
        <v>0</v>
      </c>
      <c r="L17" s="10">
        <f t="shared" ref="L17" si="5">K17/E17</f>
        <v>0</v>
      </c>
      <c r="M17" s="9">
        <v>53</v>
      </c>
      <c r="N17" s="15">
        <v>0.7</v>
      </c>
    </row>
    <row r="18" spans="1:14" s="11" customFormat="1" x14ac:dyDescent="0.2">
      <c r="A18" s="9" t="str">
        <f>'1'!A16</f>
        <v>MACROECONOMIA</v>
      </c>
      <c r="B18" s="9" t="s">
        <v>52</v>
      </c>
      <c r="C18" s="9" t="str">
        <f>'1'!C16</f>
        <v>505A</v>
      </c>
      <c r="D18" s="9" t="str">
        <f>'1'!D16</f>
        <v>DLA</v>
      </c>
      <c r="E18" s="9">
        <f>'1'!E16</f>
        <v>34</v>
      </c>
      <c r="F18" s="9">
        <v>27</v>
      </c>
      <c r="G18" s="9"/>
      <c r="H18" s="10"/>
      <c r="I18" s="9">
        <f t="shared" si="0"/>
        <v>7</v>
      </c>
      <c r="J18" s="10"/>
      <c r="K18" s="9">
        <v>0</v>
      </c>
      <c r="L18" s="10">
        <f t="shared" si="1"/>
        <v>0</v>
      </c>
      <c r="M18" s="9">
        <v>64</v>
      </c>
      <c r="N18" s="15">
        <v>0.79</v>
      </c>
    </row>
    <row r="19" spans="1:14" s="11" customFormat="1" x14ac:dyDescent="0.2">
      <c r="A19" s="9" t="str">
        <f>'1'!A17</f>
        <v>MACROECONOMIA</v>
      </c>
      <c r="B19" s="9" t="s">
        <v>53</v>
      </c>
      <c r="C19" s="9" t="s">
        <v>36</v>
      </c>
      <c r="D19" s="9" t="str">
        <f>'1'!D17</f>
        <v>DLA</v>
      </c>
      <c r="E19" s="9">
        <v>34</v>
      </c>
      <c r="F19" s="9">
        <v>27</v>
      </c>
      <c r="G19" s="9"/>
      <c r="H19" s="10"/>
      <c r="I19" s="9">
        <f t="shared" ref="I19" si="6">(E19-SUM(F19:G19))-K19</f>
        <v>7</v>
      </c>
      <c r="J19" s="10"/>
      <c r="K19" s="9">
        <v>0</v>
      </c>
      <c r="L19" s="10">
        <f t="shared" ref="L19" si="7">K19/E19</f>
        <v>0</v>
      </c>
      <c r="M19" s="9">
        <v>64</v>
      </c>
      <c r="N19" s="15">
        <v>0.79</v>
      </c>
    </row>
    <row r="20" spans="1:14" s="11" customFormat="1" x14ac:dyDescent="0.2">
      <c r="A20" s="9" t="str">
        <f>'1'!A17</f>
        <v>MACROECONOMIA</v>
      </c>
      <c r="B20" s="9" t="s">
        <v>52</v>
      </c>
      <c r="C20" s="9" t="str">
        <f>'1'!C17</f>
        <v>505B</v>
      </c>
      <c r="D20" s="9" t="str">
        <f>'1'!D17</f>
        <v>DLA</v>
      </c>
      <c r="E20" s="9">
        <f>'1'!E17</f>
        <v>9</v>
      </c>
      <c r="F20" s="9">
        <v>7</v>
      </c>
      <c r="G20" s="9"/>
      <c r="H20" s="10"/>
      <c r="I20" s="9">
        <f t="shared" si="0"/>
        <v>2</v>
      </c>
      <c r="J20" s="10"/>
      <c r="K20" s="9">
        <v>0</v>
      </c>
      <c r="L20" s="10">
        <f t="shared" si="1"/>
        <v>0</v>
      </c>
      <c r="M20" s="9">
        <v>63</v>
      </c>
      <c r="N20" s="15">
        <v>0.78</v>
      </c>
    </row>
    <row r="21" spans="1:14" s="11" customFormat="1" x14ac:dyDescent="0.2">
      <c r="A21" s="9" t="s">
        <v>42</v>
      </c>
      <c r="B21" s="9" t="s">
        <v>53</v>
      </c>
      <c r="C21" s="9" t="s">
        <v>43</v>
      </c>
      <c r="D21" s="9" t="s">
        <v>31</v>
      </c>
      <c r="E21" s="9">
        <v>9</v>
      </c>
      <c r="F21" s="9">
        <v>7</v>
      </c>
      <c r="G21" s="9"/>
      <c r="H21" s="10"/>
      <c r="I21" s="9">
        <f t="shared" ref="I21" si="8">(E21-SUM(F21:G21))-K21</f>
        <v>2</v>
      </c>
      <c r="J21" s="10"/>
      <c r="K21" s="9">
        <v>0</v>
      </c>
      <c r="L21" s="10">
        <f t="shared" ref="L21" si="9">K21/E21</f>
        <v>0</v>
      </c>
      <c r="M21" s="9">
        <v>63</v>
      </c>
      <c r="N21" s="15">
        <v>0.78</v>
      </c>
    </row>
    <row r="22" spans="1:14" s="11" customFormat="1" x14ac:dyDescent="0.2">
      <c r="A22" s="9" t="str">
        <f>'1'!A18</f>
        <v>ECONOMIA AMBIENTAL</v>
      </c>
      <c r="B22" s="9" t="s">
        <v>52</v>
      </c>
      <c r="C22" s="9" t="str">
        <f>'1'!C18</f>
        <v>306A</v>
      </c>
      <c r="D22" s="9" t="str">
        <f>'1'!D18</f>
        <v>IA</v>
      </c>
      <c r="E22" s="9">
        <f>'1'!E18</f>
        <v>30</v>
      </c>
      <c r="F22" s="9">
        <v>22</v>
      </c>
      <c r="G22" s="9"/>
      <c r="H22" s="10"/>
      <c r="I22" s="9">
        <f t="shared" si="0"/>
        <v>8</v>
      </c>
      <c r="J22" s="10"/>
      <c r="K22" s="9">
        <v>0</v>
      </c>
      <c r="L22" s="10">
        <f t="shared" si="1"/>
        <v>0</v>
      </c>
      <c r="M22" s="9">
        <v>62</v>
      </c>
      <c r="N22" s="15">
        <v>0.73</v>
      </c>
    </row>
    <row r="23" spans="1:14" s="11" customFormat="1" x14ac:dyDescent="0.2">
      <c r="A23" s="9" t="str">
        <f>'1'!A19</f>
        <v>ECONOMIA AMBIENTAL</v>
      </c>
      <c r="B23" s="9" t="s">
        <v>53</v>
      </c>
      <c r="C23" s="9" t="str">
        <f>'1'!C19</f>
        <v>306A</v>
      </c>
      <c r="D23" s="9" t="str">
        <f>'1'!D19</f>
        <v>IA</v>
      </c>
      <c r="E23" s="9">
        <f>'1'!E19</f>
        <v>30</v>
      </c>
      <c r="F23" s="9">
        <v>22</v>
      </c>
      <c r="G23" s="9"/>
      <c r="H23" s="10"/>
      <c r="I23" s="9">
        <f t="shared" si="0"/>
        <v>8</v>
      </c>
      <c r="J23" s="10"/>
      <c r="K23" s="9">
        <v>0</v>
      </c>
      <c r="L23" s="10">
        <f t="shared" si="1"/>
        <v>0</v>
      </c>
      <c r="M23" s="9">
        <v>62</v>
      </c>
      <c r="N23" s="15">
        <v>0.73</v>
      </c>
    </row>
    <row r="24" spans="1:14" s="11" customFormat="1" x14ac:dyDescent="0.2">
      <c r="A24" s="9" t="str">
        <f>'1'!A20</f>
        <v>ECONOMIA EMPRESARIAL</v>
      </c>
      <c r="B24" s="9" t="s">
        <v>51</v>
      </c>
      <c r="C24" s="9" t="str">
        <f>'1'!C20</f>
        <v>405A</v>
      </c>
      <c r="D24" s="9" t="str">
        <f>'1'!D20</f>
        <v>DLA</v>
      </c>
      <c r="E24" s="9">
        <f>'1'!E20</f>
        <v>5</v>
      </c>
      <c r="F24" s="9">
        <v>5</v>
      </c>
      <c r="G24" s="9"/>
      <c r="H24" s="10"/>
      <c r="I24" s="9">
        <f t="shared" si="0"/>
        <v>0</v>
      </c>
      <c r="J24" s="10"/>
      <c r="K24" s="9">
        <v>0</v>
      </c>
      <c r="L24" s="10">
        <f t="shared" si="1"/>
        <v>0</v>
      </c>
      <c r="M24" s="9">
        <v>75</v>
      </c>
      <c r="N24" s="15">
        <v>0.6</v>
      </c>
    </row>
    <row r="25" spans="1:14" s="11" customFormat="1" x14ac:dyDescent="0.2">
      <c r="A25" s="9" t="s">
        <v>47</v>
      </c>
      <c r="B25" s="9" t="s">
        <v>52</v>
      </c>
      <c r="C25" s="9" t="s">
        <v>48</v>
      </c>
      <c r="D25" s="9" t="s">
        <v>31</v>
      </c>
      <c r="E25" s="9">
        <v>5</v>
      </c>
      <c r="F25" s="9">
        <v>5</v>
      </c>
      <c r="G25" s="9"/>
      <c r="H25" s="10"/>
      <c r="I25" s="9">
        <f t="shared" ref="I25" si="10">(E25-SUM(F25:G25))-K25</f>
        <v>0</v>
      </c>
      <c r="J25" s="10"/>
      <c r="K25" s="9">
        <v>0</v>
      </c>
      <c r="L25" s="10">
        <f t="shared" ref="L25" si="11">K25/E25</f>
        <v>0</v>
      </c>
      <c r="M25" s="9">
        <v>75</v>
      </c>
      <c r="N25" s="15">
        <v>0.6</v>
      </c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s="11" customFormat="1" x14ac:dyDescent="0.2">
      <c r="A28" s="9"/>
      <c r="B28" s="9"/>
      <c r="C28" s="9"/>
      <c r="D28" s="9"/>
      <c r="E28" s="9"/>
      <c r="F28" s="9"/>
      <c r="G28" s="9"/>
      <c r="H28" s="10"/>
      <c r="I28" s="9"/>
      <c r="J28" s="10"/>
      <c r="K28" s="9"/>
      <c r="L28" s="10"/>
      <c r="M28" s="9"/>
      <c r="N28" s="15"/>
    </row>
    <row r="29" spans="1:14" s="11" customFormat="1" x14ac:dyDescent="0.2">
      <c r="A29" s="9"/>
      <c r="B29" s="9"/>
      <c r="C29" s="9"/>
      <c r="D29" s="9"/>
      <c r="E29" s="9"/>
      <c r="F29" s="9"/>
      <c r="G29" s="9"/>
      <c r="H29" s="10"/>
      <c r="I29" s="9"/>
      <c r="J29" s="10"/>
      <c r="K29" s="9"/>
      <c r="L29" s="10"/>
      <c r="M29" s="9"/>
      <c r="N29" s="15"/>
    </row>
    <row r="30" spans="1:14" s="11" customFormat="1" x14ac:dyDescent="0.2">
      <c r="A30" s="9"/>
      <c r="B30" s="9"/>
      <c r="C30" s="9"/>
      <c r="D30" s="9"/>
      <c r="E30" s="9"/>
      <c r="F30" s="9"/>
      <c r="G30" s="9"/>
      <c r="H30" s="10"/>
      <c r="I30" s="9"/>
      <c r="J30" s="10"/>
      <c r="K30" s="9"/>
      <c r="L30" s="10"/>
      <c r="M30" s="9"/>
      <c r="N30" s="15"/>
    </row>
    <row r="31" spans="1:14" s="11" customFormat="1" ht="16.5" customHeight="1" x14ac:dyDescent="0.2">
      <c r="A31" s="9"/>
      <c r="B31" s="9"/>
      <c r="C31" s="9"/>
      <c r="D31" s="9"/>
      <c r="E31" s="9"/>
      <c r="F31" s="9"/>
      <c r="G31" s="9"/>
      <c r="H31" s="10"/>
      <c r="I31" s="9"/>
      <c r="J31" s="10"/>
      <c r="K31" s="9"/>
      <c r="L31" s="10"/>
      <c r="M31" s="9"/>
      <c r="N31" s="15"/>
    </row>
    <row r="32" spans="1:14" ht="13.5" thickBot="1" x14ac:dyDescent="0.25">
      <c r="A32" s="16" t="s">
        <v>24</v>
      </c>
      <c r="B32" s="17" t="s">
        <v>25</v>
      </c>
      <c r="C32" s="17" t="s">
        <v>25</v>
      </c>
      <c r="D32" s="17" t="s">
        <v>25</v>
      </c>
      <c r="E32" s="17">
        <f>SUM(E14:E31)</f>
        <v>234</v>
      </c>
      <c r="F32" s="17">
        <f>SUM(F14:F31)</f>
        <v>180</v>
      </c>
      <c r="G32" s="17">
        <f>SUM(G14:G31)</f>
        <v>0</v>
      </c>
      <c r="H32" s="18">
        <f>SUM(F32:G32)/E32</f>
        <v>0.76923076923076927</v>
      </c>
      <c r="I32" s="17">
        <f t="shared" si="0"/>
        <v>54</v>
      </c>
      <c r="J32" s="18">
        <f t="shared" ref="J32" si="12">I32/E32</f>
        <v>0.23076923076923078</v>
      </c>
      <c r="K32" s="17">
        <f>SUM(K14:K31)</f>
        <v>0</v>
      </c>
      <c r="L32" s="18">
        <f t="shared" si="1"/>
        <v>0</v>
      </c>
      <c r="M32" s="17">
        <f>AVERAGE(M14:M31)</f>
        <v>64.833333333333329</v>
      </c>
      <c r="N32" s="19">
        <f>AVERAGE(N14:N31)</f>
        <v>0.72500000000000009</v>
      </c>
    </row>
    <row r="34" spans="1:14" ht="120" customHeight="1" x14ac:dyDescent="0.2">
      <c r="A34" s="32" t="s">
        <v>26</v>
      </c>
      <c r="B34" s="32"/>
      <c r="C34" s="32"/>
      <c r="D34" s="32"/>
      <c r="E34" s="32"/>
      <c r="F34" s="32"/>
      <c r="G34" s="32"/>
      <c r="H34" s="32"/>
      <c r="I34" s="32"/>
      <c r="J34" s="32"/>
      <c r="K34" s="32"/>
      <c r="L34" s="32"/>
      <c r="M34" s="32"/>
      <c r="N34" s="32"/>
    </row>
    <row r="36" spans="1:14" x14ac:dyDescent="0.2">
      <c r="A36" s="12"/>
    </row>
    <row r="37" spans="1:14" x14ac:dyDescent="0.2">
      <c r="B37" s="26" t="s">
        <v>27</v>
      </c>
      <c r="C37" s="26"/>
      <c r="D37" s="26"/>
      <c r="G37" s="27" t="s">
        <v>28</v>
      </c>
      <c r="H37" s="27"/>
      <c r="I37" s="27"/>
      <c r="J37" s="27"/>
    </row>
    <row r="38" spans="1:14" ht="62.25" customHeight="1" x14ac:dyDescent="0.2">
      <c r="B38" s="28"/>
      <c r="C38" s="28"/>
      <c r="D38" s="28"/>
      <c r="G38" s="29"/>
      <c r="H38" s="29"/>
      <c r="I38" s="29"/>
      <c r="J38" s="29"/>
    </row>
    <row r="39" spans="1:14" hidden="1" x14ac:dyDescent="0.2">
      <c r="A39" s="22" t="e">
        <v>#REF!</v>
      </c>
      <c r="B39" s="22"/>
      <c r="C39" s="6"/>
      <c r="E39" s="22"/>
      <c r="F39" s="22"/>
      <c r="G39" s="22"/>
      <c r="H39" s="22"/>
    </row>
    <row r="40" spans="1:14" hidden="1" x14ac:dyDescent="0.2"/>
    <row r="41" spans="1:14" ht="45" customHeight="1" x14ac:dyDescent="0.2">
      <c r="B41" s="23" t="str">
        <f>B10</f>
        <v>MCA. EUGENIO CHÁVEZ ORTIZ</v>
      </c>
      <c r="C41" s="23"/>
      <c r="D41" s="23"/>
      <c r="E41" s="13"/>
      <c r="F41" s="13"/>
      <c r="G41" s="23" t="str">
        <f>'3'!G39:J39</f>
        <v>L.C. MANUEL DE JESUS CANO BUSTAMANTE</v>
      </c>
      <c r="H41" s="23"/>
      <c r="I41" s="23"/>
      <c r="J41" s="23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4:N34"/>
    <mergeCell ref="B38:D38"/>
    <mergeCell ref="G38:J38"/>
    <mergeCell ref="B37:D37"/>
    <mergeCell ref="G37:J37"/>
    <mergeCell ref="A39:B39"/>
    <mergeCell ref="E39:H39"/>
    <mergeCell ref="B41:D41"/>
    <mergeCell ref="G41:J41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zoomScale="85" zoomScaleNormal="85" zoomScaleSheetLayoutView="100" workbookViewId="0">
      <selection activeCell="M14" sqref="M14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40" t="s">
        <v>0</v>
      </c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7" t="s">
        <v>30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7" t="s">
        <v>1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</row>
    <row r="6" spans="1:14" x14ac:dyDescent="0.2">
      <c r="A6" s="38" t="s">
        <v>2</v>
      </c>
      <c r="B6" s="38"/>
      <c r="C6" s="38"/>
      <c r="D6" s="38"/>
      <c r="E6" s="39"/>
      <c r="F6" s="39"/>
      <c r="G6" s="39"/>
      <c r="H6" s="39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29" t="s">
        <v>29</v>
      </c>
      <c r="C8" s="29"/>
      <c r="D8" s="14" t="s">
        <v>5</v>
      </c>
      <c r="E8" s="20">
        <f>'1'!E8</f>
        <v>6</v>
      </c>
      <c r="F8"/>
      <c r="G8" s="4" t="s">
        <v>6</v>
      </c>
      <c r="H8" s="20">
        <f>'1'!H8</f>
        <v>4</v>
      </c>
      <c r="I8" s="35" t="s">
        <v>7</v>
      </c>
      <c r="J8" s="35"/>
      <c r="K8" s="35"/>
      <c r="L8" s="29" t="str">
        <f>'1'!L8</f>
        <v>SEP 22- ENE 23</v>
      </c>
      <c r="M8" s="29"/>
      <c r="N8" s="29"/>
    </row>
    <row r="10" spans="1:14" x14ac:dyDescent="0.2">
      <c r="A10" s="4" t="s">
        <v>8</v>
      </c>
      <c r="B10" s="29" t="str">
        <f>'1'!B10</f>
        <v>MCA. EUGENIO CHÁVEZ ORTIZ</v>
      </c>
      <c r="C10" s="29"/>
      <c r="D10" s="29"/>
      <c r="E10" s="29"/>
      <c r="F10" s="29"/>
      <c r="G10" s="29"/>
      <c r="H10" s="29"/>
      <c r="I10" s="29"/>
      <c r="J10" s="29"/>
      <c r="K10" s="29"/>
      <c r="L10" s="29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6" t="s">
        <v>9</v>
      </c>
      <c r="B12" s="33" t="s">
        <v>10</v>
      </c>
      <c r="C12" s="33" t="s">
        <v>11</v>
      </c>
      <c r="D12" s="24" t="s">
        <v>12</v>
      </c>
      <c r="E12" s="24" t="s">
        <v>13</v>
      </c>
      <c r="F12" s="24" t="s">
        <v>14</v>
      </c>
      <c r="G12" s="24"/>
      <c r="H12" s="24" t="s">
        <v>15</v>
      </c>
      <c r="I12" s="24" t="s">
        <v>16</v>
      </c>
      <c r="J12" s="24" t="s">
        <v>17</v>
      </c>
      <c r="K12" s="24" t="s">
        <v>18</v>
      </c>
      <c r="L12" s="24" t="s">
        <v>19</v>
      </c>
      <c r="M12" s="24" t="s">
        <v>20</v>
      </c>
      <c r="N12" s="30" t="s">
        <v>21</v>
      </c>
    </row>
    <row r="13" spans="1:14" x14ac:dyDescent="0.2">
      <c r="A13" s="37"/>
      <c r="B13" s="34"/>
      <c r="C13" s="34"/>
      <c r="D13" s="25"/>
      <c r="E13" s="25"/>
      <c r="F13" s="7" t="s">
        <v>22</v>
      </c>
      <c r="G13" s="7" t="s">
        <v>23</v>
      </c>
      <c r="H13" s="25"/>
      <c r="I13" s="25"/>
      <c r="J13" s="25"/>
      <c r="K13" s="25"/>
      <c r="L13" s="25"/>
      <c r="M13" s="25"/>
      <c r="N13" s="31"/>
    </row>
    <row r="14" spans="1:14" s="11" customFormat="1" x14ac:dyDescent="0.2">
      <c r="A14" s="9" t="str">
        <f>'1'!A14</f>
        <v>ECONOMIA</v>
      </c>
      <c r="B14" s="9"/>
      <c r="C14" s="9" t="str">
        <f>'1'!C14</f>
        <v>301B</v>
      </c>
      <c r="D14" s="9" t="str">
        <f>'1'!D14</f>
        <v>II</v>
      </c>
      <c r="E14" s="9">
        <f>'1'!E14</f>
        <v>16</v>
      </c>
      <c r="F14" s="9"/>
      <c r="G14" s="9"/>
      <c r="H14" s="10">
        <f t="shared" ref="H14:H27" si="0">F14/E14</f>
        <v>0</v>
      </c>
      <c r="I14" s="9">
        <f t="shared" ref="I14:I28" si="1">(E14-SUM(F14:G14))-K14</f>
        <v>16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x14ac:dyDescent="0.2">
      <c r="A15" s="9" t="str">
        <f>'1'!A15</f>
        <v>ECONOMIA</v>
      </c>
      <c r="B15" s="9"/>
      <c r="C15" s="9" t="str">
        <f>'1'!C15</f>
        <v>301C</v>
      </c>
      <c r="D15" s="9" t="str">
        <f>'1'!D15</f>
        <v>II</v>
      </c>
      <c r="E15" s="9">
        <f>'1'!E15</f>
        <v>23</v>
      </c>
      <c r="F15" s="9"/>
      <c r="G15" s="9"/>
      <c r="H15" s="10">
        <f t="shared" si="0"/>
        <v>0</v>
      </c>
      <c r="I15" s="9">
        <f t="shared" si="1"/>
        <v>23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x14ac:dyDescent="0.2">
      <c r="A16" s="9" t="str">
        <f>'1'!A16</f>
        <v>MACROECONOMIA</v>
      </c>
      <c r="B16" s="9"/>
      <c r="C16" s="9" t="str">
        <f>'1'!C16</f>
        <v>505A</v>
      </c>
      <c r="D16" s="9" t="str">
        <f>'1'!D16</f>
        <v>DLA</v>
      </c>
      <c r="E16" s="9">
        <f>'1'!E16</f>
        <v>34</v>
      </c>
      <c r="F16" s="9"/>
      <c r="G16" s="9"/>
      <c r="H16" s="10">
        <f t="shared" si="0"/>
        <v>0</v>
      </c>
      <c r="I16" s="9">
        <f t="shared" si="1"/>
        <v>34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x14ac:dyDescent="0.2">
      <c r="A17" s="9" t="str">
        <f>'1'!A17</f>
        <v>MACROECONOMIA</v>
      </c>
      <c r="B17" s="9"/>
      <c r="C17" s="9" t="str">
        <f>'1'!C17</f>
        <v>505B</v>
      </c>
      <c r="D17" s="9" t="str">
        <f>'1'!D17</f>
        <v>DLA</v>
      </c>
      <c r="E17" s="9">
        <f>'1'!E17</f>
        <v>9</v>
      </c>
      <c r="F17" s="9"/>
      <c r="G17" s="9"/>
      <c r="H17" s="10">
        <f t="shared" si="0"/>
        <v>0</v>
      </c>
      <c r="I17" s="9">
        <f t="shared" si="1"/>
        <v>9</v>
      </c>
      <c r="J17" s="10">
        <f t="shared" si="2"/>
        <v>1</v>
      </c>
      <c r="K17" s="9"/>
      <c r="L17" s="10">
        <f t="shared" si="3"/>
        <v>0</v>
      </c>
      <c r="M17" s="9"/>
      <c r="N17" s="15"/>
    </row>
    <row r="18" spans="1:14" s="11" customFormat="1" x14ac:dyDescent="0.2">
      <c r="A18" s="9" t="str">
        <f>'1'!A18</f>
        <v>ECONOMIA AMBIENTAL</v>
      </c>
      <c r="B18" s="9"/>
      <c r="C18" s="9" t="str">
        <f>'1'!C18</f>
        <v>306A</v>
      </c>
      <c r="D18" s="9" t="str">
        <f>'1'!D18</f>
        <v>IA</v>
      </c>
      <c r="E18" s="9">
        <f>'1'!E18</f>
        <v>30</v>
      </c>
      <c r="F18" s="9"/>
      <c r="G18" s="9"/>
      <c r="H18" s="10">
        <f t="shared" si="0"/>
        <v>0</v>
      </c>
      <c r="I18" s="9">
        <f t="shared" si="1"/>
        <v>30</v>
      </c>
      <c r="J18" s="10">
        <f t="shared" si="2"/>
        <v>1</v>
      </c>
      <c r="K18" s="9"/>
      <c r="L18" s="10">
        <f t="shared" si="3"/>
        <v>0</v>
      </c>
      <c r="M18" s="9"/>
      <c r="N18" s="15"/>
    </row>
    <row r="19" spans="1:14" s="11" customFormat="1" x14ac:dyDescent="0.2">
      <c r="A19" s="9" t="str">
        <f>'1'!A19</f>
        <v>ECONOMIA AMBIENTAL</v>
      </c>
      <c r="B19" s="9"/>
      <c r="C19" s="9" t="str">
        <f>'1'!C19</f>
        <v>306A</v>
      </c>
      <c r="D19" s="9" t="str">
        <f>'1'!D19</f>
        <v>IA</v>
      </c>
      <c r="E19" s="9">
        <f>'1'!E19</f>
        <v>30</v>
      </c>
      <c r="F19" s="9"/>
      <c r="G19" s="9"/>
      <c r="H19" s="10">
        <f t="shared" si="0"/>
        <v>0</v>
      </c>
      <c r="I19" s="9">
        <f t="shared" si="1"/>
        <v>30</v>
      </c>
      <c r="J19" s="10">
        <f t="shared" si="2"/>
        <v>1</v>
      </c>
      <c r="K19" s="9"/>
      <c r="L19" s="10">
        <f t="shared" si="3"/>
        <v>0</v>
      </c>
      <c r="M19" s="9"/>
      <c r="N19" s="15"/>
    </row>
    <row r="20" spans="1:14" s="11" customFormat="1" x14ac:dyDescent="0.2">
      <c r="A20" s="9" t="str">
        <f>'1'!A20</f>
        <v>ECONOMIA EMPRESARIAL</v>
      </c>
      <c r="B20" s="9"/>
      <c r="C20" s="9" t="str">
        <f>'1'!C20</f>
        <v>405A</v>
      </c>
      <c r="D20" s="9" t="str">
        <f>'1'!D20</f>
        <v>DLA</v>
      </c>
      <c r="E20" s="9">
        <f>'1'!E20</f>
        <v>5</v>
      </c>
      <c r="F20" s="9"/>
      <c r="G20" s="9"/>
      <c r="H20" s="10">
        <f t="shared" si="0"/>
        <v>0</v>
      </c>
      <c r="I20" s="9">
        <f t="shared" si="1"/>
        <v>5</v>
      </c>
      <c r="J20" s="10">
        <f t="shared" si="2"/>
        <v>1</v>
      </c>
      <c r="K20" s="9"/>
      <c r="L20" s="10">
        <f t="shared" si="3"/>
        <v>0</v>
      </c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147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147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32" t="s">
        <v>26</v>
      </c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</row>
    <row r="32" spans="1:14" x14ac:dyDescent="0.2">
      <c r="A32" s="12"/>
    </row>
    <row r="33" spans="1:10" x14ac:dyDescent="0.2">
      <c r="B33" s="26" t="s">
        <v>27</v>
      </c>
      <c r="C33" s="26"/>
      <c r="D33" s="26"/>
      <c r="G33" s="27" t="s">
        <v>28</v>
      </c>
      <c r="H33" s="27"/>
      <c r="I33" s="27"/>
      <c r="J33" s="27"/>
    </row>
    <row r="34" spans="1:10" ht="62.25" customHeight="1" x14ac:dyDescent="0.2">
      <c r="B34" s="28"/>
      <c r="C34" s="28"/>
      <c r="D34" s="28"/>
      <c r="G34" s="29"/>
      <c r="H34" s="29"/>
      <c r="I34" s="29"/>
      <c r="J34" s="29"/>
    </row>
    <row r="35" spans="1:10" hidden="1" x14ac:dyDescent="0.2">
      <c r="A35" s="22" t="e">
        <v>#REF!</v>
      </c>
      <c r="B35" s="22"/>
      <c r="C35" s="6"/>
      <c r="E35" s="22"/>
      <c r="F35" s="22"/>
      <c r="G35" s="22"/>
      <c r="H35" s="22"/>
    </row>
    <row r="36" spans="1:10" hidden="1" x14ac:dyDescent="0.2"/>
    <row r="37" spans="1:10" ht="45" customHeight="1" x14ac:dyDescent="0.2">
      <c r="B37" s="23" t="str">
        <f>B10</f>
        <v>MCA. EUGENIO CHÁVEZ ORTIZ</v>
      </c>
      <c r="C37" s="23"/>
      <c r="D37" s="23"/>
      <c r="E37" s="13"/>
      <c r="F37" s="13"/>
      <c r="G37" s="23"/>
      <c r="H37" s="23"/>
      <c r="I37" s="23"/>
      <c r="J37" s="23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User</cp:lastModifiedBy>
  <cp:revision/>
  <dcterms:created xsi:type="dcterms:W3CDTF">2021-11-22T14:45:25Z</dcterms:created>
  <dcterms:modified xsi:type="dcterms:W3CDTF">2023-01-06T03:52:05Z</dcterms:modified>
  <cp:category/>
  <cp:contentStatus/>
</cp:coreProperties>
</file>