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ITSSAT_IEM\AGO2022_DIC2022\REPORTE_SGISEPT2022\"/>
    </mc:Choice>
  </mc:AlternateContent>
  <bookViews>
    <workbookView xWindow="0" yWindow="0" windowWidth="18210" windowHeight="7005" activeTab="1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28" i="22" l="1"/>
  <c r="C16" i="22" l="1"/>
  <c r="L17" i="22"/>
  <c r="I17" i="22" l="1"/>
  <c r="A15" i="22"/>
  <c r="N28" i="25" l="1"/>
  <c r="M28" i="25"/>
  <c r="K28" i="25"/>
  <c r="G28" i="25"/>
  <c r="F28" i="25"/>
  <c r="E27" i="25"/>
  <c r="I27" i="25" s="1"/>
  <c r="J27" i="25" s="1"/>
  <c r="D27" i="25"/>
  <c r="C27" i="25"/>
  <c r="A27" i="25"/>
  <c r="E26" i="25"/>
  <c r="I26" i="25" s="1"/>
  <c r="J26" i="25" s="1"/>
  <c r="D26" i="25"/>
  <c r="C26" i="25"/>
  <c r="A26" i="25"/>
  <c r="E25" i="25"/>
  <c r="I25" i="25" s="1"/>
  <c r="J25" i="25" s="1"/>
  <c r="D25" i="25"/>
  <c r="C25" i="25"/>
  <c r="A25" i="25"/>
  <c r="E24" i="25"/>
  <c r="I24" i="25" s="1"/>
  <c r="J24" i="25" s="1"/>
  <c r="D24" i="25"/>
  <c r="C24" i="25"/>
  <c r="A24" i="25"/>
  <c r="E23" i="25"/>
  <c r="I23" i="25" s="1"/>
  <c r="J23" i="25" s="1"/>
  <c r="D23" i="25"/>
  <c r="C23" i="25"/>
  <c r="A23" i="25"/>
  <c r="E22" i="25"/>
  <c r="I22" i="25" s="1"/>
  <c r="J22" i="25" s="1"/>
  <c r="D22" i="25"/>
  <c r="C22" i="25"/>
  <c r="A22" i="25"/>
  <c r="E21" i="25"/>
  <c r="I21" i="25" s="1"/>
  <c r="J21" i="25" s="1"/>
  <c r="D21" i="25"/>
  <c r="C21" i="25"/>
  <c r="A21" i="25"/>
  <c r="E20" i="25"/>
  <c r="D20" i="25"/>
  <c r="C20" i="25"/>
  <c r="A20" i="25"/>
  <c r="E19" i="25"/>
  <c r="D19" i="25"/>
  <c r="C19" i="25"/>
  <c r="A19" i="25"/>
  <c r="E18" i="25"/>
  <c r="D18" i="25"/>
  <c r="C18" i="25"/>
  <c r="A18" i="25"/>
  <c r="E17" i="25"/>
  <c r="D17" i="25"/>
  <c r="C17" i="25"/>
  <c r="A17" i="25"/>
  <c r="E16" i="25"/>
  <c r="I16" i="25" s="1"/>
  <c r="J16" i="25" s="1"/>
  <c r="D16" i="25"/>
  <c r="C16" i="25"/>
  <c r="A16" i="25"/>
  <c r="E15" i="25"/>
  <c r="I15" i="25" s="1"/>
  <c r="J15" i="25" s="1"/>
  <c r="D15" i="25"/>
  <c r="C15" i="25"/>
  <c r="A15" i="25"/>
  <c r="E14" i="25"/>
  <c r="I14" i="25" s="1"/>
  <c r="J14" i="25" s="1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I18" i="24" s="1"/>
  <c r="J18" i="24" s="1"/>
  <c r="D18" i="24"/>
  <c r="C18" i="24"/>
  <c r="A18" i="24"/>
  <c r="E17" i="24"/>
  <c r="I17" i="24" s="1"/>
  <c r="J17" i="24" s="1"/>
  <c r="D17" i="24"/>
  <c r="C17" i="24"/>
  <c r="A17" i="24"/>
  <c r="E16" i="24"/>
  <c r="I16" i="24" s="1"/>
  <c r="J16" i="24" s="1"/>
  <c r="D16" i="24"/>
  <c r="C16" i="24"/>
  <c r="A16" i="24"/>
  <c r="E15" i="24"/>
  <c r="I15" i="24" s="1"/>
  <c r="J15" i="24" s="1"/>
  <c r="D15" i="24"/>
  <c r="C15" i="24"/>
  <c r="A15" i="24"/>
  <c r="E14" i="24"/>
  <c r="I14" i="24" s="1"/>
  <c r="J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27" i="23"/>
  <c r="I27" i="23" s="1"/>
  <c r="J27" i="23" s="1"/>
  <c r="D27" i="23"/>
  <c r="C27" i="23"/>
  <c r="A27" i="23"/>
  <c r="E26" i="23"/>
  <c r="I26" i="23" s="1"/>
  <c r="J26" i="23" s="1"/>
  <c r="D26" i="23"/>
  <c r="C26" i="23"/>
  <c r="A26" i="23"/>
  <c r="E25" i="23"/>
  <c r="I25" i="23" s="1"/>
  <c r="J25" i="23" s="1"/>
  <c r="D25" i="23"/>
  <c r="C25" i="23"/>
  <c r="A25" i="23"/>
  <c r="E24" i="23"/>
  <c r="I24" i="23" s="1"/>
  <c r="J24" i="23" s="1"/>
  <c r="D24" i="23"/>
  <c r="C24" i="23"/>
  <c r="A24" i="23"/>
  <c r="E23" i="23"/>
  <c r="I23" i="23" s="1"/>
  <c r="J23" i="23" s="1"/>
  <c r="D23" i="23"/>
  <c r="C23" i="23"/>
  <c r="A23" i="23"/>
  <c r="E22" i="23"/>
  <c r="I22" i="23" s="1"/>
  <c r="J22" i="23" s="1"/>
  <c r="D22" i="23"/>
  <c r="C22" i="23"/>
  <c r="A22" i="23"/>
  <c r="E21" i="23"/>
  <c r="I21" i="23" s="1"/>
  <c r="J21" i="23" s="1"/>
  <c r="D21" i="23"/>
  <c r="C21" i="23"/>
  <c r="A21" i="23"/>
  <c r="E20" i="23"/>
  <c r="I20" i="23" s="1"/>
  <c r="J20" i="23" s="1"/>
  <c r="D20" i="23"/>
  <c r="C20" i="23"/>
  <c r="A20" i="23"/>
  <c r="E19" i="23"/>
  <c r="I19" i="23" s="1"/>
  <c r="J19" i="23" s="1"/>
  <c r="D19" i="23"/>
  <c r="C19" i="23"/>
  <c r="A19" i="23"/>
  <c r="E18" i="23"/>
  <c r="I18" i="23" s="1"/>
  <c r="J18" i="23" s="1"/>
  <c r="D18" i="23"/>
  <c r="C18" i="23"/>
  <c r="A18" i="23"/>
  <c r="E17" i="23"/>
  <c r="I17" i="23" s="1"/>
  <c r="J17" i="23" s="1"/>
  <c r="D17" i="23"/>
  <c r="C17" i="23"/>
  <c r="A17" i="23"/>
  <c r="E16" i="23"/>
  <c r="I16" i="23" s="1"/>
  <c r="J16" i="23" s="1"/>
  <c r="D16" i="23"/>
  <c r="C16" i="23"/>
  <c r="A16" i="23"/>
  <c r="E15" i="23"/>
  <c r="I15" i="23" s="1"/>
  <c r="J15" i="23" s="1"/>
  <c r="D15" i="23"/>
  <c r="C15" i="23"/>
  <c r="A15" i="23"/>
  <c r="E14" i="23"/>
  <c r="I14" i="23" s="1"/>
  <c r="J14" i="23" s="1"/>
  <c r="D14" i="23"/>
  <c r="C14" i="23"/>
  <c r="A14" i="23"/>
  <c r="B10" i="23"/>
  <c r="B37" i="23" s="1"/>
  <c r="L8" i="23"/>
  <c r="H8" i="23"/>
  <c r="E8" i="23"/>
  <c r="A16" i="22"/>
  <c r="C15" i="22"/>
  <c r="D15" i="22"/>
  <c r="E15" i="22"/>
  <c r="L15" i="22" s="1"/>
  <c r="D16" i="22"/>
  <c r="E16" i="22"/>
  <c r="I16" i="22" s="1"/>
  <c r="C14" i="22"/>
  <c r="D14" i="22"/>
  <c r="E14" i="22"/>
  <c r="A14" i="22"/>
  <c r="B10" i="22"/>
  <c r="B37" i="22" s="1"/>
  <c r="L8" i="22"/>
  <c r="H8" i="22"/>
  <c r="E8" i="22"/>
  <c r="N28" i="22"/>
  <c r="K28" i="22"/>
  <c r="G28" i="22"/>
  <c r="F28" i="22"/>
  <c r="L16" i="22"/>
  <c r="B37" i="10"/>
  <c r="K28" i="10"/>
  <c r="G28" i="10"/>
  <c r="F28" i="10"/>
  <c r="E28" i="10"/>
  <c r="I16" i="10"/>
  <c r="I15" i="10"/>
  <c r="I14" i="10"/>
  <c r="I14" i="22" l="1"/>
  <c r="I15" i="22"/>
  <c r="L14" i="25"/>
  <c r="L15" i="25"/>
  <c r="L16" i="25"/>
  <c r="L21" i="25"/>
  <c r="L22" i="25"/>
  <c r="L23" i="25"/>
  <c r="L24" i="25"/>
  <c r="L25" i="25"/>
  <c r="L26" i="25"/>
  <c r="L27" i="25"/>
  <c r="H14" i="25"/>
  <c r="H15" i="25"/>
  <c r="H16" i="25"/>
  <c r="H21" i="25"/>
  <c r="H22" i="25"/>
  <c r="H23" i="25"/>
  <c r="H24" i="25"/>
  <c r="H25" i="25"/>
  <c r="H26" i="25"/>
  <c r="H27" i="25"/>
  <c r="E28" i="25"/>
  <c r="L14" i="24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H14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E28" i="24"/>
  <c r="L14" i="23"/>
  <c r="L15" i="23"/>
  <c r="L16" i="23"/>
  <c r="L17" i="23"/>
  <c r="L18" i="23"/>
  <c r="L19" i="23"/>
  <c r="L20" i="23"/>
  <c r="L21" i="23"/>
  <c r="L22" i="23"/>
  <c r="L23" i="23"/>
  <c r="L24" i="23"/>
  <c r="L25" i="23"/>
  <c r="L26" i="23"/>
  <c r="L27" i="23"/>
  <c r="H14" i="23"/>
  <c r="H15" i="23"/>
  <c r="H16" i="23"/>
  <c r="H17" i="23"/>
  <c r="H18" i="23"/>
  <c r="H19" i="23"/>
  <c r="H20" i="23"/>
  <c r="H21" i="23"/>
  <c r="H22" i="23"/>
  <c r="H23" i="23"/>
  <c r="H24" i="23"/>
  <c r="H25" i="23"/>
  <c r="H26" i="23"/>
  <c r="H27" i="23"/>
  <c r="E28" i="23"/>
  <c r="L14" i="22"/>
  <c r="E28" i="22"/>
  <c r="I28" i="10"/>
  <c r="L28" i="10"/>
  <c r="I28" i="25" l="1"/>
  <c r="J28" i="25" s="1"/>
  <c r="L28" i="25"/>
  <c r="H28" i="25"/>
  <c r="I28" i="24"/>
  <c r="J28" i="24" s="1"/>
  <c r="L28" i="24"/>
  <c r="H28" i="24"/>
  <c r="I28" i="23"/>
  <c r="J28" i="23" s="1"/>
  <c r="L28" i="23"/>
  <c r="H28" i="23"/>
  <c r="I28" i="22"/>
  <c r="L28" i="22"/>
</calcChain>
</file>

<file path=xl/comments1.xml><?xml version="1.0" encoding="utf-8"?>
<comments xmlns="http://schemas.openxmlformats.org/spreadsheetml/2006/main">
  <authors>
    <author>Operador</author>
  </authors>
  <commentList>
    <comment ref="B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<sst xmlns="http://schemas.openxmlformats.org/spreadsheetml/2006/main" count="182" uniqueCount="47">
  <si>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</si>
  <si>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</si>
  <si>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</si>
  <si>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</si>
  <si>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</si>
  <si>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</si>
  <si>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</si>
  <si>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</si>
  <si>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</si>
  <si>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</si>
  <si>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</si>
  <si>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</si>
  <si>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</si>
  <si>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</si>
  <si>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</si>
  <si>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</si>
  <si>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</si>
  <si>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</si>
  <si>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</si>
  <si>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</si>
  <si>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</si>
  <si>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</si>
  <si>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</si>
  <si>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</si>
  <si>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</si>
  <si>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</si>
  <si>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</si>
  <si>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</si>
  <si>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</si>
  <si>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</si>
  <si>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</si>
  <si>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Ing. Electromecánica</t>
  </si>
  <si>
    <t>Electromecánica</t>
  </si>
  <si>
    <t>502 A</t>
  </si>
  <si>
    <t>IEME</t>
  </si>
  <si>
    <t>Taller de Investigación I</t>
  </si>
  <si>
    <t>Sensores, procesadores y dispositivos regulados.</t>
  </si>
  <si>
    <t>Esteban Domínguez Fiscal</t>
  </si>
  <si>
    <t>PROFESORA</t>
  </si>
  <si>
    <t>502 B</t>
  </si>
  <si>
    <t>702 B</t>
  </si>
  <si>
    <t>JEFE DE CARRERA</t>
  </si>
  <si>
    <t>Sept 2022 -Ene 2023</t>
  </si>
  <si>
    <t>S/E</t>
  </si>
  <si>
    <t>II</t>
  </si>
  <si>
    <t>MII. Esteban Domínguez Fiscal</t>
  </si>
  <si>
    <t>MII. Blanca Nicandria Rios Ataxca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</si>
</sst>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9" fontId="4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895E8ED8-D8B5-4BE2-A298-2D7AE8F7D8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4D8910C2-CF49-45AD-B241-76D55FE0DF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84C77A61-E2FE-45E8-9669-627B3E08D1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EA9340CE-2F34-4AA1-87C6-6DB7E1E3A7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1DDA1DFB-A50E-4672-BB6E-A616A7CBD3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10" zoomScale="85" zoomScaleNormal="85" zoomScaleSheetLayoutView="100" workbookViewId="0">
      <selection activeCell="B4" sqref="B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6.5703125" style="1" customWidth="1"/>
    <col min="4" max="4" width="21.85546875" style="1" customWidth="1"/>
    <col min="5" max="5" width="9.42578125" style="1" customWidth="1"/>
    <col min="6" max="7" width="7.5703125" style="1" customWidth="1"/>
    <col min="8" max="8" width="9.28515625" style="1" customWidth="1"/>
    <col min="9" max="12" width="7.5703125" style="1" customWidth="1"/>
    <col min="13" max="16384" width="11.42578125" style="1"/>
  </cols>
  <sheetData>
    <row r="1" spans="1:14" ht="62.25" customHeight="1" x14ac:dyDescent="0.2">
      <c r="B1" s="41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8" t="s">
        <v>30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x14ac:dyDescent="0.2">
      <c r="A6" s="39" t="s">
        <v>2</v>
      </c>
      <c r="B6" s="39"/>
      <c r="C6" s="39"/>
      <c r="D6" s="39"/>
      <c r="E6" s="40" t="s">
        <v>32</v>
      </c>
      <c r="F6" s="40"/>
      <c r="G6" s="40"/>
      <c r="H6" s="40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30" t="s">
        <v>4</v>
      </c>
      <c r="C8" s="30"/>
      <c r="D8" s="14" t="s">
        <v>5</v>
      </c>
      <c r="E8" s="5">
        <v>3</v>
      </c>
      <c r="G8" s="4" t="s">
        <v>6</v>
      </c>
      <c r="H8" s="5">
        <v>2</v>
      </c>
      <c r="I8" s="36" t="s">
        <v>7</v>
      </c>
      <c r="J8" s="36"/>
      <c r="K8" s="36"/>
      <c r="L8" s="30" t="s">
        <v>42</v>
      </c>
      <c r="M8" s="30"/>
      <c r="N8" s="30"/>
    </row>
    <row r="10" spans="1:14" x14ac:dyDescent="0.2">
      <c r="A10" s="4" t="s">
        <v>8</v>
      </c>
      <c r="B10" s="30" t="s">
        <v>46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7" t="s">
        <v>9</v>
      </c>
      <c r="B12" s="34" t="s">
        <v>10</v>
      </c>
      <c r="C12" s="34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31" t="s">
        <v>21</v>
      </c>
    </row>
    <row r="13" spans="1:14" x14ac:dyDescent="0.2">
      <c r="A13" s="38"/>
      <c r="B13" s="35"/>
      <c r="C13" s="35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32"/>
    </row>
    <row r="14" spans="1:14" s="11" customFormat="1" x14ac:dyDescent="0.2">
      <c r="A14" s="8" t="s">
        <v>35</v>
      </c>
      <c r="B14" s="9" t="s">
        <v>43</v>
      </c>
      <c r="C14" s="9" t="s">
        <v>33</v>
      </c>
      <c r="D14" s="9" t="s">
        <v>34</v>
      </c>
      <c r="E14" s="9">
        <v>19</v>
      </c>
      <c r="F14" s="9"/>
      <c r="G14" s="9"/>
      <c r="H14" s="10"/>
      <c r="I14" s="9">
        <f t="shared" ref="I14:I28" si="0">(E14-SUM(F14:G14))-K14</f>
        <v>19</v>
      </c>
      <c r="J14" s="10"/>
      <c r="K14" s="9">
        <v>0</v>
      </c>
      <c r="L14" s="10">
        <v>0</v>
      </c>
      <c r="M14" s="9"/>
      <c r="N14" s="15"/>
    </row>
    <row r="15" spans="1:14" s="11" customFormat="1" x14ac:dyDescent="0.2">
      <c r="A15" s="8" t="s">
        <v>35</v>
      </c>
      <c r="B15" s="9" t="s">
        <v>43</v>
      </c>
      <c r="C15" s="9" t="s">
        <v>39</v>
      </c>
      <c r="D15" s="9" t="s">
        <v>34</v>
      </c>
      <c r="E15" s="9">
        <v>17</v>
      </c>
      <c r="F15" s="9"/>
      <c r="G15" s="9"/>
      <c r="H15" s="10"/>
      <c r="I15" s="9">
        <f t="shared" si="0"/>
        <v>17</v>
      </c>
      <c r="J15" s="10"/>
      <c r="K15" s="9">
        <v>0</v>
      </c>
      <c r="L15" s="10">
        <v>0</v>
      </c>
      <c r="M15" s="9"/>
      <c r="N15" s="15"/>
    </row>
    <row r="16" spans="1:14" s="11" customFormat="1" ht="25.5" x14ac:dyDescent="0.2">
      <c r="A16" s="8" t="s">
        <v>36</v>
      </c>
      <c r="B16" s="9" t="s">
        <v>43</v>
      </c>
      <c r="C16" s="9" t="s">
        <v>40</v>
      </c>
      <c r="D16" s="9" t="s">
        <v>34</v>
      </c>
      <c r="E16" s="9">
        <v>26</v>
      </c>
      <c r="F16" s="9"/>
      <c r="G16" s="9"/>
      <c r="H16" s="10"/>
      <c r="I16" s="9">
        <f t="shared" si="0"/>
        <v>26</v>
      </c>
      <c r="J16" s="10"/>
      <c r="K16" s="9">
        <v>0</v>
      </c>
      <c r="L16" s="10">
        <v>0</v>
      </c>
      <c r="M16" s="9"/>
      <c r="N16" s="15"/>
    </row>
    <row r="17" spans="1:14" s="11" customFormat="1" x14ac:dyDescent="0.2">
      <c r="A17" s="8"/>
      <c r="B17" s="9"/>
      <c r="C17" s="9"/>
      <c r="D17" s="9"/>
      <c r="E17" s="9"/>
      <c r="F17" s="9"/>
      <c r="G17" s="9"/>
      <c r="H17" s="10"/>
      <c r="I17" s="9">
        <v>0</v>
      </c>
      <c r="J17" s="10"/>
      <c r="K17" s="9"/>
      <c r="L17" s="10"/>
      <c r="M17" s="9"/>
      <c r="N17" s="15"/>
    </row>
    <row r="18" spans="1:14" s="11" customFormat="1" x14ac:dyDescent="0.2">
      <c r="A18" s="8"/>
      <c r="B18" s="9"/>
      <c r="C18" s="9"/>
      <c r="D18" s="9"/>
      <c r="E18" s="9"/>
      <c r="F18" s="9"/>
      <c r="G18" s="9"/>
      <c r="H18" s="10"/>
      <c r="I18" s="9">
        <v>0</v>
      </c>
      <c r="J18" s="10"/>
      <c r="K18" s="9"/>
      <c r="L18" s="10"/>
      <c r="M18" s="9"/>
      <c r="N18" s="15"/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10"/>
      <c r="I19" s="9">
        <v>0</v>
      </c>
      <c r="J19" s="10"/>
      <c r="K19" s="9"/>
      <c r="L19" s="10"/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10"/>
      <c r="I20" s="9">
        <v>0</v>
      </c>
      <c r="J20" s="10"/>
      <c r="K20" s="9"/>
      <c r="L20" s="10"/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10"/>
      <c r="I21" s="9">
        <v>0</v>
      </c>
      <c r="J21" s="10"/>
      <c r="K21" s="9"/>
      <c r="L21" s="10"/>
      <c r="M21" s="9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10"/>
      <c r="I22" s="9">
        <v>0</v>
      </c>
      <c r="J22" s="10"/>
      <c r="K22" s="9"/>
      <c r="L22" s="10"/>
      <c r="M22" s="9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10"/>
      <c r="I23" s="9">
        <v>0</v>
      </c>
      <c r="J23" s="10"/>
      <c r="K23" s="9"/>
      <c r="L23" s="10"/>
      <c r="M23" s="9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10"/>
      <c r="I24" s="9">
        <v>0</v>
      </c>
      <c r="J24" s="10"/>
      <c r="K24" s="9"/>
      <c r="L24" s="10"/>
      <c r="M24" s="9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10"/>
      <c r="I25" s="9">
        <v>0</v>
      </c>
      <c r="J25" s="10"/>
      <c r="K25" s="9"/>
      <c r="L25" s="10"/>
      <c r="M25" s="9"/>
      <c r="N25" s="15"/>
    </row>
    <row r="26" spans="1:14" s="11" customFormat="1" x14ac:dyDescent="0.2">
      <c r="A26" s="8"/>
      <c r="B26" s="9"/>
      <c r="C26" s="9"/>
      <c r="D26" s="9"/>
      <c r="E26" s="9"/>
      <c r="F26" s="9"/>
      <c r="G26" s="9"/>
      <c r="H26" s="10"/>
      <c r="I26" s="9">
        <v>0</v>
      </c>
      <c r="J26" s="10"/>
      <c r="K26" s="9"/>
      <c r="L26" s="10"/>
      <c r="M26" s="9"/>
      <c r="N26" s="15"/>
    </row>
    <row r="27" spans="1:14" s="11" customFormat="1" ht="16.5" customHeight="1" x14ac:dyDescent="0.2">
      <c r="A27" s="8"/>
      <c r="B27" s="9"/>
      <c r="C27" s="9"/>
      <c r="D27" s="9"/>
      <c r="E27" s="9"/>
      <c r="F27" s="9"/>
      <c r="G27" s="9"/>
      <c r="H27" s="10"/>
      <c r="I27" s="9">
        <v>0</v>
      </c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62</v>
      </c>
      <c r="F28" s="17">
        <f>SUM(F14:F27)</f>
        <v>0</v>
      </c>
      <c r="G28" s="17">
        <f>SUM(G14:G27)</f>
        <v>0</v>
      </c>
      <c r="H28" s="18"/>
      <c r="I28" s="17">
        <f t="shared" si="0"/>
        <v>62</v>
      </c>
      <c r="J28" s="18"/>
      <c r="K28" s="17">
        <f>SUM(K14:K27)</f>
        <v>0</v>
      </c>
      <c r="L28" s="18">
        <f t="shared" ref="L28" si="1">K28/E28</f>
        <v>0</v>
      </c>
      <c r="M28" s="17"/>
      <c r="N28" s="19"/>
    </row>
    <row r="30" spans="1:14" ht="120" customHeight="1" x14ac:dyDescent="0.2">
      <c r="A30" s="33" t="s">
        <v>26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2">
      <c r="A32" s="12"/>
    </row>
    <row r="33" spans="1:10" x14ac:dyDescent="0.2">
      <c r="B33" s="27" t="s">
        <v>38</v>
      </c>
      <c r="C33" s="27"/>
      <c r="D33" s="27"/>
      <c r="G33" s="28" t="s">
        <v>41</v>
      </c>
      <c r="H33" s="28"/>
      <c r="I33" s="28"/>
      <c r="J33" s="28"/>
    </row>
    <row r="34" spans="1:10" ht="62.25" customHeight="1" x14ac:dyDescent="0.2">
      <c r="B34" s="29"/>
      <c r="C34" s="29"/>
      <c r="D34" s="29"/>
      <c r="G34" s="30"/>
      <c r="H34" s="30"/>
      <c r="I34" s="30"/>
      <c r="J34" s="30"/>
    </row>
    <row r="35" spans="1:10" hidden="1" x14ac:dyDescent="0.2">
      <c r="A35" s="23" t="e">
        <v>#REF!</v>
      </c>
      <c r="B35" s="23"/>
      <c r="C35" s="6"/>
      <c r="E35" s="23"/>
      <c r="F35" s="23"/>
      <c r="G35" s="23"/>
      <c r="H35" s="23"/>
    </row>
    <row r="36" spans="1:10" hidden="1" x14ac:dyDescent="0.2"/>
    <row r="37" spans="1:10" ht="45" customHeight="1" x14ac:dyDescent="0.2">
      <c r="B37" s="24" t="str">
        <f>B10</f>
        <v>MII. Blanca Nicandria Rios Ataxca</v>
      </c>
      <c r="C37" s="24"/>
      <c r="D37" s="24"/>
      <c r="E37" s="13"/>
      <c r="F37" s="13"/>
      <c r="G37" s="24" t="s">
        <v>37</v>
      </c>
      <c r="H37" s="24"/>
      <c r="I37" s="24"/>
      <c r="J37" s="24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ageMargins left="0.70866141732283472" right="0.70866141732283472" top="0.74803149606299213" bottom="1.05125" header="0.31496062992125984" footer="0.31496062992125984"/>
  <pageSetup scale="69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abSelected="1" topLeftCell="A12" zoomScale="85" zoomScaleNormal="85" zoomScaleSheetLayoutView="100" workbookViewId="0">
      <selection activeCell="H14" sqref="H14:H28"/>
    </sheetView>
  </sheetViews>
  <sheetFormatPr baseColWidth="10" defaultColWidth="11.42578125" defaultRowHeight="12.75" x14ac:dyDescent="0.2"/>
  <cols>
    <col min="1" max="1" width="38.5703125" style="1" bestFit="1" customWidth="1"/>
    <col min="2" max="2" width="11.140625" style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1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8" t="s">
        <v>30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x14ac:dyDescent="0.2">
      <c r="A6" s="39" t="s">
        <v>2</v>
      </c>
      <c r="B6" s="39"/>
      <c r="C6" s="39"/>
      <c r="D6" s="39"/>
      <c r="E6" s="40"/>
      <c r="F6" s="40"/>
      <c r="G6" s="40"/>
      <c r="H6" s="40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0">
        <v>2</v>
      </c>
      <c r="C8" s="30"/>
      <c r="D8" s="14" t="s">
        <v>5</v>
      </c>
      <c r="E8" s="20">
        <f>'1'!E8</f>
        <v>3</v>
      </c>
      <c r="F8"/>
      <c r="G8" s="4" t="s">
        <v>6</v>
      </c>
      <c r="H8" s="20">
        <f>'1'!H8</f>
        <v>2</v>
      </c>
      <c r="I8" s="36" t="s">
        <v>7</v>
      </c>
      <c r="J8" s="36"/>
      <c r="K8" s="36"/>
      <c r="L8" s="30" t="str">
        <f>'1'!L8</f>
        <v>Sept 2022 -Ene 2023</v>
      </c>
      <c r="M8" s="30"/>
      <c r="N8" s="30"/>
    </row>
    <row r="10" spans="1:14" x14ac:dyDescent="0.2">
      <c r="A10" s="4" t="s">
        <v>8</v>
      </c>
      <c r="B10" s="30" t="str">
        <f>'1'!B10</f>
        <v>MII. Blanca Nicandria Rios Ataxca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7" t="s">
        <v>9</v>
      </c>
      <c r="B12" s="34" t="s">
        <v>10</v>
      </c>
      <c r="C12" s="34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31" t="s">
        <v>21</v>
      </c>
    </row>
    <row r="13" spans="1:14" x14ac:dyDescent="0.2">
      <c r="A13" s="38"/>
      <c r="B13" s="35"/>
      <c r="C13" s="35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32"/>
    </row>
    <row r="14" spans="1:14" s="11" customFormat="1" ht="25.5" x14ac:dyDescent="0.2">
      <c r="A14" s="9" t="str">
        <f>'1'!A14</f>
        <v>Taller de Investigación I</v>
      </c>
      <c r="B14" s="21" t="s">
        <v>21</v>
      </c>
      <c r="C14" s="9" t="str">
        <f>'1'!C14</f>
        <v>502 A</v>
      </c>
      <c r="D14" s="9" t="str">
        <f>'1'!D14</f>
        <v>IEME</v>
      </c>
      <c r="E14" s="9">
        <f>'1'!E14</f>
        <v>19</v>
      </c>
      <c r="F14" s="9">
        <v>16</v>
      </c>
      <c r="G14" s="9"/>
      <c r="H14" s="10"/>
      <c r="I14" s="9">
        <f t="shared" ref="I14:I28" si="0">(E14-SUM(F14:G14))-K14</f>
        <v>3</v>
      </c>
      <c r="J14" s="10"/>
      <c r="K14" s="9">
        <v>0</v>
      </c>
      <c r="L14" s="10">
        <f t="shared" ref="L14:L28" si="1">K14/E14</f>
        <v>0</v>
      </c>
      <c r="M14" s="22">
        <v>78</v>
      </c>
      <c r="N14" s="15">
        <v>0.78939999999999999</v>
      </c>
    </row>
    <row r="15" spans="1:14" s="11" customFormat="1" ht="25.5" x14ac:dyDescent="0.2">
      <c r="A15" s="9" t="str">
        <f>'1'!A15</f>
        <v>Taller de Investigación I</v>
      </c>
      <c r="B15" s="9" t="s">
        <v>21</v>
      </c>
      <c r="C15" s="9" t="str">
        <f>'1'!C15</f>
        <v>502 B</v>
      </c>
      <c r="D15" s="9" t="str">
        <f>'1'!D15</f>
        <v>IEME</v>
      </c>
      <c r="E15" s="9">
        <f>'1'!E15</f>
        <v>17</v>
      </c>
      <c r="F15" s="9">
        <v>14</v>
      </c>
      <c r="G15" s="9"/>
      <c r="H15" s="10"/>
      <c r="I15" s="9">
        <f t="shared" si="0"/>
        <v>3</v>
      </c>
      <c r="J15" s="10"/>
      <c r="K15" s="9">
        <v>0</v>
      </c>
      <c r="L15" s="10">
        <f t="shared" si="1"/>
        <v>0</v>
      </c>
      <c r="M15" s="9">
        <v>84</v>
      </c>
      <c r="N15" s="15">
        <v>0.82299999999999995</v>
      </c>
    </row>
    <row r="16" spans="1:14" s="11" customFormat="1" ht="25.5" x14ac:dyDescent="0.2">
      <c r="A16" s="9" t="str">
        <f>'1'!A16</f>
        <v>Sensores, procesadores y dispositivos regulados.</v>
      </c>
      <c r="B16" s="9" t="s">
        <v>21</v>
      </c>
      <c r="C16" s="9" t="str">
        <f>'1'!C16</f>
        <v>702 B</v>
      </c>
      <c r="D16" s="9" t="str">
        <f>'1'!D16</f>
        <v>IEME</v>
      </c>
      <c r="E16" s="9">
        <f>'1'!E16</f>
        <v>26</v>
      </c>
      <c r="F16" s="9">
        <v>18</v>
      </c>
      <c r="G16" s="9"/>
      <c r="H16" s="10"/>
      <c r="I16" s="9">
        <f t="shared" si="0"/>
        <v>8</v>
      </c>
      <c r="J16" s="10"/>
      <c r="K16" s="9">
        <v>0</v>
      </c>
      <c r="L16" s="10">
        <f t="shared" si="1"/>
        <v>0</v>
      </c>
      <c r="M16" s="9">
        <v>74</v>
      </c>
      <c r="N16" s="15">
        <v>0.61499999999999999</v>
      </c>
    </row>
    <row r="17" spans="1:14" s="11" customFormat="1" ht="22.5" customHeight="1" x14ac:dyDescent="0.2">
      <c r="A17" s="9" t="s">
        <v>36</v>
      </c>
      <c r="B17" s="9" t="s">
        <v>44</v>
      </c>
      <c r="C17" s="9" t="s">
        <v>40</v>
      </c>
      <c r="D17" s="9" t="s">
        <v>34</v>
      </c>
      <c r="E17" s="9">
        <v>26</v>
      </c>
      <c r="F17" s="9">
        <v>19</v>
      </c>
      <c r="G17" s="9"/>
      <c r="H17" s="10"/>
      <c r="I17" s="9">
        <f t="shared" ref="I17" si="2">(E17-SUM(F17:G17))-K17</f>
        <v>7</v>
      </c>
      <c r="J17" s="10"/>
      <c r="K17" s="9">
        <v>0</v>
      </c>
      <c r="L17" s="10">
        <f t="shared" ref="L17" si="3">K17/E17</f>
        <v>0</v>
      </c>
      <c r="M17" s="9">
        <v>71</v>
      </c>
      <c r="N17" s="15">
        <v>0.69199999999999995</v>
      </c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88</v>
      </c>
      <c r="F28" s="17">
        <f>SUM(F14:F27)</f>
        <v>67</v>
      </c>
      <c r="G28" s="17">
        <f>SUM(G14:G27)</f>
        <v>0</v>
      </c>
      <c r="H28" s="18"/>
      <c r="I28" s="17">
        <f t="shared" si="0"/>
        <v>21</v>
      </c>
      <c r="J28" s="18"/>
      <c r="K28" s="17">
        <f>SUM(K14:K27)</f>
        <v>0</v>
      </c>
      <c r="L28" s="18">
        <f t="shared" si="1"/>
        <v>0</v>
      </c>
      <c r="M28" s="17">
        <f>AVERAGE(M14:M27)</f>
        <v>76.75</v>
      </c>
      <c r="N28" s="19">
        <f>AVERAGE(N14:N27)</f>
        <v>0.72985000000000011</v>
      </c>
    </row>
    <row r="30" spans="1:14" ht="120" customHeight="1" x14ac:dyDescent="0.2">
      <c r="A30" s="33" t="s">
        <v>26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2">
      <c r="A32" s="12"/>
    </row>
    <row r="33" spans="1:10" x14ac:dyDescent="0.2">
      <c r="B33" s="27" t="s">
        <v>27</v>
      </c>
      <c r="C33" s="27"/>
      <c r="D33" s="27"/>
      <c r="G33" s="28" t="s">
        <v>28</v>
      </c>
      <c r="H33" s="28"/>
      <c r="I33" s="28"/>
      <c r="J33" s="28"/>
    </row>
    <row r="34" spans="1:10" ht="62.25" customHeight="1" x14ac:dyDescent="0.2">
      <c r="B34" s="29"/>
      <c r="C34" s="29"/>
      <c r="D34" s="29"/>
      <c r="G34" s="30"/>
      <c r="H34" s="30"/>
      <c r="I34" s="30"/>
      <c r="J34" s="30"/>
    </row>
    <row r="35" spans="1:10" hidden="1" x14ac:dyDescent="0.2">
      <c r="A35" s="23" t="e">
        <v>#REF!</v>
      </c>
      <c r="B35" s="23"/>
      <c r="C35" s="6"/>
      <c r="E35" s="23"/>
      <c r="F35" s="23"/>
      <c r="G35" s="23"/>
      <c r="H35" s="23"/>
    </row>
    <row r="36" spans="1:10" hidden="1" x14ac:dyDescent="0.2"/>
    <row r="37" spans="1:10" ht="45" customHeight="1" x14ac:dyDescent="0.2">
      <c r="B37" s="24" t="str">
        <f>B10</f>
        <v>MII. Blanca Nicandria Rios Ataxca</v>
      </c>
      <c r="C37" s="24"/>
      <c r="D37" s="24"/>
      <c r="E37" s="13"/>
      <c r="F37" s="13"/>
      <c r="G37" s="24" t="s">
        <v>45</v>
      </c>
      <c r="H37" s="24"/>
      <c r="I37" s="24"/>
      <c r="J37" s="24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zoomScale="85" zoomScaleNormal="85" zoomScaleSheetLayoutView="100" workbookViewId="0">
      <selection activeCell="B1" sqref="B1:N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1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8" t="s">
        <v>30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x14ac:dyDescent="0.2">
      <c r="A6" s="39" t="s">
        <v>2</v>
      </c>
      <c r="B6" s="39"/>
      <c r="C6" s="39"/>
      <c r="D6" s="39"/>
      <c r="E6" s="40"/>
      <c r="F6" s="40"/>
      <c r="G6" s="40"/>
      <c r="H6" s="40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0">
        <v>3</v>
      </c>
      <c r="C8" s="30"/>
      <c r="D8" s="14" t="s">
        <v>5</v>
      </c>
      <c r="E8" s="20">
        <f>'1'!E8</f>
        <v>3</v>
      </c>
      <c r="F8"/>
      <c r="G8" s="4" t="s">
        <v>6</v>
      </c>
      <c r="H8" s="20">
        <f>'1'!H8</f>
        <v>2</v>
      </c>
      <c r="I8" s="36" t="s">
        <v>7</v>
      </c>
      <c r="J8" s="36"/>
      <c r="K8" s="36"/>
      <c r="L8" s="30" t="str">
        <f>'1'!L8</f>
        <v>Sept 2022 -Ene 2023</v>
      </c>
      <c r="M8" s="30"/>
      <c r="N8" s="30"/>
    </row>
    <row r="10" spans="1:14" x14ac:dyDescent="0.2">
      <c r="A10" s="4" t="s">
        <v>8</v>
      </c>
      <c r="B10" s="30" t="str">
        <f>'1'!B10</f>
        <v>MII. Blanca Nicandria Rios Ataxca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7" t="s">
        <v>9</v>
      </c>
      <c r="B12" s="34" t="s">
        <v>10</v>
      </c>
      <c r="C12" s="34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31" t="s">
        <v>21</v>
      </c>
    </row>
    <row r="13" spans="1:14" x14ac:dyDescent="0.2">
      <c r="A13" s="38"/>
      <c r="B13" s="35"/>
      <c r="C13" s="35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32"/>
    </row>
    <row r="14" spans="1:14" s="11" customFormat="1" ht="25.5" x14ac:dyDescent="0.2">
      <c r="A14" s="9" t="str">
        <f>'1'!A14</f>
        <v>Taller de Investigación I</v>
      </c>
      <c r="B14" s="9"/>
      <c r="C14" s="9" t="str">
        <f>'1'!C14</f>
        <v>502 A</v>
      </c>
      <c r="D14" s="9" t="str">
        <f>'1'!D14</f>
        <v>IEME</v>
      </c>
      <c r="E14" s="9">
        <f>'1'!E14</f>
        <v>19</v>
      </c>
      <c r="F14" s="9"/>
      <c r="G14" s="9"/>
      <c r="H14" s="10">
        <f t="shared" ref="H14:H27" si="0">F14/E14</f>
        <v>0</v>
      </c>
      <c r="I14" s="9">
        <f t="shared" ref="I14:I28" si="1">(E14-SUM(F14:G14))-K14</f>
        <v>19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25.5" x14ac:dyDescent="0.2">
      <c r="A15" s="9" t="str">
        <f>'1'!A16</f>
        <v>Sensores, procesadores y dispositivos regulados.</v>
      </c>
      <c r="B15" s="9"/>
      <c r="C15" s="9" t="str">
        <f>'1'!C15</f>
        <v>502 B</v>
      </c>
      <c r="D15" s="9" t="str">
        <f>'1'!D15</f>
        <v>IEME</v>
      </c>
      <c r="E15" s="9">
        <f>'1'!E15</f>
        <v>17</v>
      </c>
      <c r="F15" s="9"/>
      <c r="G15" s="9"/>
      <c r="H15" s="10">
        <f t="shared" si="0"/>
        <v>0</v>
      </c>
      <c r="I15" s="9">
        <f t="shared" si="1"/>
        <v>17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ht="25.5" x14ac:dyDescent="0.2">
      <c r="A16" s="9" t="e">
        <f>'1'!#REF!</f>
        <v>#REF!</v>
      </c>
      <c r="B16" s="9"/>
      <c r="C16" s="9" t="str">
        <f>'1'!C16</f>
        <v>702 B</v>
      </c>
      <c r="D16" s="9" t="str">
        <f>'1'!D16</f>
        <v>IEME</v>
      </c>
      <c r="E16" s="9">
        <f>'1'!E16</f>
        <v>26</v>
      </c>
      <c r="F16" s="9"/>
      <c r="G16" s="9"/>
      <c r="H16" s="10">
        <f t="shared" si="0"/>
        <v>0</v>
      </c>
      <c r="I16" s="9">
        <f t="shared" si="1"/>
        <v>26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">
      <c r="A17" s="9">
        <f>'1'!A17</f>
        <v>0</v>
      </c>
      <c r="B17" s="9"/>
      <c r="C17" s="9">
        <f>'1'!C17</f>
        <v>0</v>
      </c>
      <c r="D17" s="9">
        <f>'1'!D17</f>
        <v>0</v>
      </c>
      <c r="E17" s="9">
        <f>'1'!E17</f>
        <v>0</v>
      </c>
      <c r="F17" s="9"/>
      <c r="G17" s="9"/>
      <c r="H17" s="10" t="e">
        <f t="shared" si="0"/>
        <v>#DIV/0!</v>
      </c>
      <c r="I17" s="9">
        <f t="shared" si="1"/>
        <v>0</v>
      </c>
      <c r="J17" s="10" t="e">
        <f t="shared" si="2"/>
        <v>#DIV/0!</v>
      </c>
      <c r="K17" s="9"/>
      <c r="L17" s="10" t="e">
        <f t="shared" si="3"/>
        <v>#DIV/0!</v>
      </c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62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62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3" t="s">
        <v>26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2">
      <c r="A32" s="12"/>
    </row>
    <row r="33" spans="1:10" x14ac:dyDescent="0.2">
      <c r="B33" s="27" t="s">
        <v>27</v>
      </c>
      <c r="C33" s="27"/>
      <c r="D33" s="27"/>
      <c r="G33" s="28" t="s">
        <v>28</v>
      </c>
      <c r="H33" s="28"/>
      <c r="I33" s="28"/>
      <c r="J33" s="28"/>
    </row>
    <row r="34" spans="1:10" ht="62.25" customHeight="1" x14ac:dyDescent="0.2">
      <c r="B34" s="29"/>
      <c r="C34" s="29"/>
      <c r="D34" s="29"/>
      <c r="G34" s="30"/>
      <c r="H34" s="30"/>
      <c r="I34" s="30"/>
      <c r="J34" s="30"/>
    </row>
    <row r="35" spans="1:10" hidden="1" x14ac:dyDescent="0.2">
      <c r="A35" s="23" t="e">
        <v>#REF!</v>
      </c>
      <c r="B35" s="23"/>
      <c r="C35" s="6"/>
      <c r="E35" s="23"/>
      <c r="F35" s="23"/>
      <c r="G35" s="23"/>
      <c r="H35" s="23"/>
    </row>
    <row r="36" spans="1:10" hidden="1" x14ac:dyDescent="0.2"/>
    <row r="37" spans="1:10" ht="45" customHeight="1" x14ac:dyDescent="0.2">
      <c r="B37" s="24" t="str">
        <f>B10</f>
        <v>MII. Blanca Nicandria Rios Ataxca</v>
      </c>
      <c r="C37" s="24"/>
      <c r="D37" s="24"/>
      <c r="E37" s="13"/>
      <c r="F37" s="13"/>
      <c r="G37" s="24"/>
      <c r="H37" s="24"/>
      <c r="I37" s="24"/>
      <c r="J37" s="24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10" zoomScale="85" zoomScaleNormal="85" zoomScaleSheetLayoutView="100" workbookViewId="0">
      <selection activeCell="Q13" sqref="Q13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1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8" t="s">
        <v>30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x14ac:dyDescent="0.2">
      <c r="A6" s="39" t="s">
        <v>2</v>
      </c>
      <c r="B6" s="39"/>
      <c r="C6" s="39"/>
      <c r="D6" s="39"/>
      <c r="E6" s="40"/>
      <c r="F6" s="40"/>
      <c r="G6" s="40"/>
      <c r="H6" s="40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0">
        <v>4</v>
      </c>
      <c r="C8" s="30"/>
      <c r="D8" s="14" t="s">
        <v>5</v>
      </c>
      <c r="E8" s="20">
        <f>'1'!E8</f>
        <v>3</v>
      </c>
      <c r="F8"/>
      <c r="G8" s="4" t="s">
        <v>6</v>
      </c>
      <c r="H8" s="20">
        <f>'1'!H8</f>
        <v>2</v>
      </c>
      <c r="I8" s="36" t="s">
        <v>7</v>
      </c>
      <c r="J8" s="36"/>
      <c r="K8" s="36"/>
      <c r="L8" s="30" t="str">
        <f>'1'!L8</f>
        <v>Sept 2022 -Ene 2023</v>
      </c>
      <c r="M8" s="30"/>
      <c r="N8" s="30"/>
    </row>
    <row r="10" spans="1:14" x14ac:dyDescent="0.2">
      <c r="A10" s="4" t="s">
        <v>8</v>
      </c>
      <c r="B10" s="30" t="str">
        <f>'1'!B10</f>
        <v>MII. Blanca Nicandria Rios Ataxca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7" t="s">
        <v>9</v>
      </c>
      <c r="B12" s="34" t="s">
        <v>10</v>
      </c>
      <c r="C12" s="34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31" t="s">
        <v>21</v>
      </c>
    </row>
    <row r="13" spans="1:14" x14ac:dyDescent="0.2">
      <c r="A13" s="38"/>
      <c r="B13" s="35"/>
      <c r="C13" s="35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32"/>
    </row>
    <row r="14" spans="1:14" s="11" customFormat="1" ht="25.5" x14ac:dyDescent="0.2">
      <c r="A14" s="9" t="str">
        <f>'1'!A14</f>
        <v>Taller de Investigación I</v>
      </c>
      <c r="B14" s="9"/>
      <c r="C14" s="9" t="str">
        <f>'1'!C14</f>
        <v>502 A</v>
      </c>
      <c r="D14" s="9" t="str">
        <f>'1'!D14</f>
        <v>IEME</v>
      </c>
      <c r="E14" s="9">
        <f>'1'!E14</f>
        <v>19</v>
      </c>
      <c r="F14" s="9"/>
      <c r="G14" s="9"/>
      <c r="H14" s="10">
        <f t="shared" ref="H14:H27" si="0">F14/E14</f>
        <v>0</v>
      </c>
      <c r="I14" s="9">
        <f t="shared" ref="I14:I28" si="1">(E14-SUM(F14:G14))-K14</f>
        <v>19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25.5" x14ac:dyDescent="0.2">
      <c r="A15" s="9" t="str">
        <f>'1'!A16</f>
        <v>Sensores, procesadores y dispositivos regulados.</v>
      </c>
      <c r="B15" s="9"/>
      <c r="C15" s="9" t="str">
        <f>'1'!C15</f>
        <v>502 B</v>
      </c>
      <c r="D15" s="9" t="str">
        <f>'1'!D15</f>
        <v>IEME</v>
      </c>
      <c r="E15" s="9">
        <f>'1'!E15</f>
        <v>17</v>
      </c>
      <c r="F15" s="9"/>
      <c r="G15" s="9"/>
      <c r="H15" s="10">
        <f t="shared" si="0"/>
        <v>0</v>
      </c>
      <c r="I15" s="9">
        <f t="shared" si="1"/>
        <v>17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ht="25.5" x14ac:dyDescent="0.2">
      <c r="A16" s="9" t="e">
        <f>'1'!#REF!</f>
        <v>#REF!</v>
      </c>
      <c r="B16" s="9"/>
      <c r="C16" s="9" t="str">
        <f>'1'!C16</f>
        <v>702 B</v>
      </c>
      <c r="D16" s="9" t="str">
        <f>'1'!D16</f>
        <v>IEME</v>
      </c>
      <c r="E16" s="9">
        <f>'1'!E16</f>
        <v>26</v>
      </c>
      <c r="F16" s="9"/>
      <c r="G16" s="9"/>
      <c r="H16" s="10">
        <f t="shared" si="0"/>
        <v>0</v>
      </c>
      <c r="I16" s="9">
        <f t="shared" si="1"/>
        <v>26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">
      <c r="A17" s="9">
        <f>'1'!A17</f>
        <v>0</v>
      </c>
      <c r="B17" s="9"/>
      <c r="C17" s="9">
        <f>'1'!C17</f>
        <v>0</v>
      </c>
      <c r="D17" s="9">
        <f>'1'!D17</f>
        <v>0</v>
      </c>
      <c r="E17" s="9">
        <f>'1'!E17</f>
        <v>0</v>
      </c>
      <c r="F17" s="9"/>
      <c r="G17" s="9"/>
      <c r="H17" s="10" t="e">
        <f t="shared" si="0"/>
        <v>#DIV/0!</v>
      </c>
      <c r="I17" s="9">
        <f t="shared" si="1"/>
        <v>0</v>
      </c>
      <c r="J17" s="10" t="e">
        <f t="shared" si="2"/>
        <v>#DIV/0!</v>
      </c>
      <c r="K17" s="9"/>
      <c r="L17" s="10" t="e">
        <f t="shared" si="3"/>
        <v>#DIV/0!</v>
      </c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62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62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3" t="s">
        <v>26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2">
      <c r="A32" s="12"/>
    </row>
    <row r="33" spans="1:10" x14ac:dyDescent="0.2">
      <c r="B33" s="27" t="s">
        <v>27</v>
      </c>
      <c r="C33" s="27"/>
      <c r="D33" s="27"/>
      <c r="G33" s="28" t="s">
        <v>28</v>
      </c>
      <c r="H33" s="28"/>
      <c r="I33" s="28"/>
      <c r="J33" s="28"/>
    </row>
    <row r="34" spans="1:10" ht="62.25" customHeight="1" x14ac:dyDescent="0.2">
      <c r="B34" s="29"/>
      <c r="C34" s="29"/>
      <c r="D34" s="29"/>
      <c r="G34" s="30"/>
      <c r="H34" s="30"/>
      <c r="I34" s="30"/>
      <c r="J34" s="30"/>
    </row>
    <row r="35" spans="1:10" hidden="1" x14ac:dyDescent="0.2">
      <c r="A35" s="23" t="e">
        <v>#REF!</v>
      </c>
      <c r="B35" s="23"/>
      <c r="C35" s="6"/>
      <c r="E35" s="23"/>
      <c r="F35" s="23"/>
      <c r="G35" s="23"/>
      <c r="H35" s="23"/>
    </row>
    <row r="36" spans="1:10" hidden="1" x14ac:dyDescent="0.2"/>
    <row r="37" spans="1:10" ht="45" customHeight="1" x14ac:dyDescent="0.2">
      <c r="B37" s="24" t="str">
        <f>B10</f>
        <v>MII. Blanca Nicandria Rios Ataxca</v>
      </c>
      <c r="C37" s="24"/>
      <c r="D37" s="24"/>
      <c r="E37" s="13"/>
      <c r="F37" s="13"/>
      <c r="G37" s="24"/>
      <c r="H37" s="24"/>
      <c r="I37" s="24"/>
      <c r="J37" s="24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10" zoomScale="85" zoomScaleNormal="85" zoomScaleSheetLayoutView="100" workbookViewId="0">
      <selection activeCell="A17" sqref="A17:A2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1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8" t="s">
        <v>30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x14ac:dyDescent="0.2">
      <c r="A6" s="39" t="s">
        <v>2</v>
      </c>
      <c r="B6" s="39"/>
      <c r="C6" s="39"/>
      <c r="D6" s="39"/>
      <c r="E6" s="40" t="s">
        <v>31</v>
      </c>
      <c r="F6" s="40"/>
      <c r="G6" s="40"/>
      <c r="H6" s="40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0" t="s">
        <v>29</v>
      </c>
      <c r="C8" s="30"/>
      <c r="D8" s="14" t="s">
        <v>5</v>
      </c>
      <c r="E8" s="20">
        <f>'1'!E8</f>
        <v>3</v>
      </c>
      <c r="F8"/>
      <c r="G8" s="4" t="s">
        <v>6</v>
      </c>
      <c r="H8" s="20">
        <f>'1'!H8</f>
        <v>2</v>
      </c>
      <c r="I8" s="36" t="s">
        <v>7</v>
      </c>
      <c r="J8" s="36"/>
      <c r="K8" s="36"/>
      <c r="L8" s="30" t="str">
        <f>'1'!L8</f>
        <v>Sept 2022 -Ene 2023</v>
      </c>
      <c r="M8" s="30"/>
      <c r="N8" s="30"/>
    </row>
    <row r="10" spans="1:14" x14ac:dyDescent="0.2">
      <c r="A10" s="4" t="s">
        <v>8</v>
      </c>
      <c r="B10" s="30" t="str">
        <f>'1'!B10</f>
        <v>MII. Blanca Nicandria Rios Ataxca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7" t="s">
        <v>9</v>
      </c>
      <c r="B12" s="34" t="s">
        <v>10</v>
      </c>
      <c r="C12" s="34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31" t="s">
        <v>21</v>
      </c>
    </row>
    <row r="13" spans="1:14" x14ac:dyDescent="0.2">
      <c r="A13" s="38"/>
      <c r="B13" s="35"/>
      <c r="C13" s="35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32"/>
    </row>
    <row r="14" spans="1:14" s="11" customFormat="1" ht="25.5" x14ac:dyDescent="0.2">
      <c r="A14" s="9" t="str">
        <f>'1'!A14</f>
        <v>Taller de Investigación I</v>
      </c>
      <c r="B14" s="9"/>
      <c r="C14" s="9" t="str">
        <f>'1'!C14</f>
        <v>502 A</v>
      </c>
      <c r="D14" s="9" t="str">
        <f>'1'!D14</f>
        <v>IEME</v>
      </c>
      <c r="E14" s="9">
        <f>'1'!E14</f>
        <v>19</v>
      </c>
      <c r="F14" s="9"/>
      <c r="G14" s="9"/>
      <c r="H14" s="10">
        <f t="shared" ref="H14:H27" si="0">F14/E14</f>
        <v>0</v>
      </c>
      <c r="I14" s="9">
        <f t="shared" ref="I14:I28" si="1">(E14-SUM(F14:G14))-K14</f>
        <v>19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25.5" x14ac:dyDescent="0.2">
      <c r="A15" s="9" t="str">
        <f>'1'!A16</f>
        <v>Sensores, procesadores y dispositivos regulados.</v>
      </c>
      <c r="B15" s="9"/>
      <c r="C15" s="9" t="str">
        <f>'1'!C15</f>
        <v>502 B</v>
      </c>
      <c r="D15" s="9" t="str">
        <f>'1'!D15</f>
        <v>IEME</v>
      </c>
      <c r="E15" s="9">
        <f>'1'!E15</f>
        <v>17</v>
      </c>
      <c r="F15" s="9"/>
      <c r="G15" s="9"/>
      <c r="H15" s="10">
        <f t="shared" si="0"/>
        <v>0</v>
      </c>
      <c r="I15" s="9">
        <f t="shared" si="1"/>
        <v>17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ht="25.5" x14ac:dyDescent="0.2">
      <c r="A16" s="9" t="e">
        <f>'1'!#REF!</f>
        <v>#REF!</v>
      </c>
      <c r="B16" s="9"/>
      <c r="C16" s="9" t="str">
        <f>'1'!C16</f>
        <v>702 B</v>
      </c>
      <c r="D16" s="9" t="str">
        <f>'1'!D16</f>
        <v>IEME</v>
      </c>
      <c r="E16" s="9">
        <f>'1'!E16</f>
        <v>26</v>
      </c>
      <c r="F16" s="9"/>
      <c r="G16" s="9"/>
      <c r="H16" s="10">
        <f t="shared" si="0"/>
        <v>0</v>
      </c>
      <c r="I16" s="9">
        <f t="shared" si="1"/>
        <v>26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">
      <c r="A17" s="9">
        <f>'1'!A17</f>
        <v>0</v>
      </c>
      <c r="B17" s="9"/>
      <c r="C17" s="9">
        <f>'1'!C17</f>
        <v>0</v>
      </c>
      <c r="D17" s="9">
        <f>'1'!D17</f>
        <v>0</v>
      </c>
      <c r="E17" s="9">
        <f>'1'!E17</f>
        <v>0</v>
      </c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62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62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3" t="s">
        <v>26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2">
      <c r="A32" s="12"/>
    </row>
    <row r="33" spans="1:10" x14ac:dyDescent="0.2">
      <c r="B33" s="27" t="s">
        <v>27</v>
      </c>
      <c r="C33" s="27"/>
      <c r="D33" s="27"/>
      <c r="G33" s="28" t="s">
        <v>28</v>
      </c>
      <c r="H33" s="28"/>
      <c r="I33" s="28"/>
      <c r="J33" s="28"/>
    </row>
    <row r="34" spans="1:10" ht="62.25" customHeight="1" x14ac:dyDescent="0.2">
      <c r="B34" s="29"/>
      <c r="C34" s="29"/>
      <c r="D34" s="29"/>
      <c r="G34" s="30"/>
      <c r="H34" s="30"/>
      <c r="I34" s="30"/>
      <c r="J34" s="30"/>
    </row>
    <row r="35" spans="1:10" hidden="1" x14ac:dyDescent="0.2">
      <c r="A35" s="23" t="e">
        <v>#REF!</v>
      </c>
      <c r="B35" s="23"/>
      <c r="C35" s="6"/>
      <c r="E35" s="23"/>
      <c r="F35" s="23"/>
      <c r="G35" s="23"/>
      <c r="H35" s="23"/>
    </row>
    <row r="36" spans="1:10" hidden="1" x14ac:dyDescent="0.2"/>
    <row r="37" spans="1:10" ht="45" customHeight="1" x14ac:dyDescent="0.2">
      <c r="B37" s="24" t="str">
        <f>B10</f>
        <v>MII. Blanca Nicandria Rios Ataxca</v>
      </c>
      <c r="C37" s="24"/>
      <c r="D37" s="24"/>
      <c r="E37" s="13"/>
      <c r="F37" s="13"/>
      <c r="G37" s="24"/>
      <c r="H37" s="24"/>
      <c r="I37" s="24"/>
      <c r="J37" s="24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Lenovo</cp:lastModifiedBy>
  <cp:revision/>
  <cp:lastPrinted>2022-10-07T03:27:11Z</cp:lastPrinted>
  <dcterms:created xsi:type="dcterms:W3CDTF">2021-11-22T14:45:25Z</dcterms:created>
  <dcterms:modified xsi:type="dcterms:W3CDTF">2022-11-07T16:45:19Z</dcterms:modified>
  <cp:category/>
  <cp:contentStatus/>
</cp:coreProperties>
</file>