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TSSAT_IEM\AGO2022_DIC2022\REPORTE_SGISEPT2022\"/>
    </mc:Choice>
  </mc:AlternateContent>
  <bookViews>
    <workbookView xWindow="0" yWindow="0" windowWidth="18210" windowHeight="7005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5" i="23" l="1"/>
  <c r="A15" i="23"/>
  <c r="M28" i="22" l="1"/>
  <c r="C16" i="22" l="1"/>
  <c r="L17" i="22"/>
  <c r="I17" i="22" l="1"/>
  <c r="A15" i="22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5" i="23"/>
  <c r="D15" i="23"/>
  <c r="B10" i="23"/>
  <c r="B37" i="23" s="1"/>
  <c r="L8" i="23"/>
  <c r="H8" i="23"/>
  <c r="E8" i="23"/>
  <c r="A16" i="22"/>
  <c r="C15" i="22"/>
  <c r="D15" i="22"/>
  <c r="E15" i="22"/>
  <c r="L15" i="22" s="1"/>
  <c r="D16" i="22"/>
  <c r="E16" i="22"/>
  <c r="I16" i="22" s="1"/>
  <c r="C14" i="22"/>
  <c r="D14" i="22"/>
  <c r="E14" i="22"/>
  <c r="A14" i="22"/>
  <c r="B10" i="22"/>
  <c r="B37" i="22" s="1"/>
  <c r="L8" i="22"/>
  <c r="H8" i="22"/>
  <c r="E8" i="22"/>
  <c r="N28" i="22"/>
  <c r="K28" i="22"/>
  <c r="G28" i="22"/>
  <c r="F28" i="22"/>
  <c r="L16" i="22"/>
  <c r="B37" i="10"/>
  <c r="K28" i="10"/>
  <c r="G28" i="10"/>
  <c r="F28" i="10"/>
  <c r="E28" i="10"/>
  <c r="I16" i="10"/>
  <c r="I15" i="10"/>
  <c r="I14" i="10"/>
  <c r="I14" i="22" l="1"/>
  <c r="I15" i="22"/>
  <c r="L14" i="25"/>
  <c r="L15" i="25"/>
  <c r="L16" i="25"/>
  <c r="L21" i="25"/>
  <c r="L22" i="25"/>
  <c r="L23" i="25"/>
  <c r="L24" i="25"/>
  <c r="L25" i="25"/>
  <c r="L26" i="25"/>
  <c r="L27" i="25"/>
  <c r="H14" i="25"/>
  <c r="H15" i="25"/>
  <c r="H16" i="25"/>
  <c r="H21" i="25"/>
  <c r="H22" i="25"/>
  <c r="H23" i="25"/>
  <c r="H24" i="25"/>
  <c r="H25" i="25"/>
  <c r="H26" i="25"/>
  <c r="H27" i="25"/>
  <c r="E28" i="25"/>
  <c r="L14" i="24"/>
  <c r="L15" i="24"/>
  <c r="H14" i="24"/>
  <c r="H15" i="24"/>
  <c r="E28" i="24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<sst xmlns="http://schemas.openxmlformats.org/spreadsheetml/2006/main" count="189" uniqueCount="49">
  <si>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</si>
  <si>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</si>
  <si>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</si>
  <si>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</si>
  <si>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</si>
  <si>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</si>
  <si>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</si>
  <si>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</si>
  <si>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</si>
  <si>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</si>
  <si>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</si>
  <si>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</si>
  <si>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</si>
  <si>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</si>
  <si>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</si>
  <si>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</si>
  <si>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</si>
  <si>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</si>
  <si>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</si>
  <si>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</si>
  <si>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</si>
  <si>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</si>
  <si>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</si>
  <si>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</si>
  <si>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</si>
  <si>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</si>
  <si>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</si>
  <si>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</si>
  <si>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</si>
  <si>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</si>
  <si>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</si>
  <si>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Ing. Electromecánica</t>
  </si>
  <si>
    <t>Electromecánica</t>
  </si>
  <si>
    <t>502 A</t>
  </si>
  <si>
    <t>IEME</t>
  </si>
  <si>
    <t>Taller de Investigación I</t>
  </si>
  <si>
    <t>Sensores, procesadores y dispositivos regulados.</t>
  </si>
  <si>
    <t>Esteban Domínguez Fiscal</t>
  </si>
  <si>
    <t>PROFESORA</t>
  </si>
  <si>
    <t>502 B</t>
  </si>
  <si>
    <t>702 B</t>
  </si>
  <si>
    <t>JEFE DE CARRERA</t>
  </si>
  <si>
    <t>Sept 2022 -Ene 2023</t>
  </si>
  <si>
    <t>S/E</t>
  </si>
  <si>
    <t>II</t>
  </si>
  <si>
    <t>MII. Esteban Domínguez Fiscal</t>
  </si>
  <si>
    <t>MII. Blanca Nicandria Rios Ataxca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</si>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</sst>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B4" sqref="B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9.28515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 t="s">
        <v>4</v>
      </c>
      <c r="C8" s="35"/>
      <c r="D8" s="14" t="s">
        <v>5</v>
      </c>
      <c r="E8" s="5">
        <v>3</v>
      </c>
      <c r="G8" s="4" t="s">
        <v>6</v>
      </c>
      <c r="H8" s="5">
        <v>2</v>
      </c>
      <c r="I8" s="34" t="s">
        <v>7</v>
      </c>
      <c r="J8" s="34"/>
      <c r="K8" s="34"/>
      <c r="L8" s="35" t="s">
        <v>42</v>
      </c>
      <c r="M8" s="35"/>
      <c r="N8" s="35"/>
    </row>
    <row r="10" spans="1:14" x14ac:dyDescent="0.2">
      <c r="A10" s="4" t="s">
        <v>8</v>
      </c>
      <c r="B10" s="35" t="s">
        <v>46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8" t="s">
        <v>35</v>
      </c>
      <c r="B14" s="9" t="s">
        <v>43</v>
      </c>
      <c r="C14" s="9" t="s">
        <v>33</v>
      </c>
      <c r="D14" s="9" t="s">
        <v>34</v>
      </c>
      <c r="E14" s="9">
        <v>19</v>
      </c>
      <c r="F14" s="9"/>
      <c r="G14" s="9"/>
      <c r="H14" s="10"/>
      <c r="I14" s="9">
        <f t="shared" ref="I14:I28" si="0">(E14-SUM(F14:G14))-K14</f>
        <v>19</v>
      </c>
      <c r="J14" s="10"/>
      <c r="K14" s="9">
        <v>0</v>
      </c>
      <c r="L14" s="10">
        <v>0</v>
      </c>
      <c r="M14" s="9"/>
      <c r="N14" s="15"/>
    </row>
    <row r="15" spans="1:14" s="11" customFormat="1" x14ac:dyDescent="0.2">
      <c r="A15" s="8" t="s">
        <v>35</v>
      </c>
      <c r="B15" s="9" t="s">
        <v>43</v>
      </c>
      <c r="C15" s="9" t="s">
        <v>39</v>
      </c>
      <c r="D15" s="9" t="s">
        <v>34</v>
      </c>
      <c r="E15" s="9">
        <v>17</v>
      </c>
      <c r="F15" s="9"/>
      <c r="G15" s="9"/>
      <c r="H15" s="10"/>
      <c r="I15" s="9">
        <f t="shared" si="0"/>
        <v>17</v>
      </c>
      <c r="J15" s="10"/>
      <c r="K15" s="9">
        <v>0</v>
      </c>
      <c r="L15" s="10">
        <v>0</v>
      </c>
      <c r="M15" s="9"/>
      <c r="N15" s="15"/>
    </row>
    <row r="16" spans="1:14" s="11" customFormat="1" ht="25.5" x14ac:dyDescent="0.2">
      <c r="A16" s="8" t="s">
        <v>36</v>
      </c>
      <c r="B16" s="9" t="s">
        <v>43</v>
      </c>
      <c r="C16" s="9" t="s">
        <v>40</v>
      </c>
      <c r="D16" s="9" t="s">
        <v>34</v>
      </c>
      <c r="E16" s="9">
        <v>26</v>
      </c>
      <c r="F16" s="9"/>
      <c r="G16" s="9"/>
      <c r="H16" s="10"/>
      <c r="I16" s="9">
        <f t="shared" si="0"/>
        <v>26</v>
      </c>
      <c r="J16" s="10"/>
      <c r="K16" s="9">
        <v>0</v>
      </c>
      <c r="L16" s="10">
        <v>0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>
        <v>0</v>
      </c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>
        <v>0</v>
      </c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62</v>
      </c>
      <c r="F28" s="17">
        <f>SUM(F14:F27)</f>
        <v>0</v>
      </c>
      <c r="G28" s="17">
        <f>SUM(G14:G27)</f>
        <v>0</v>
      </c>
      <c r="H28" s="18"/>
      <c r="I28" s="17">
        <f t="shared" si="0"/>
        <v>62</v>
      </c>
      <c r="J28" s="18"/>
      <c r="K28" s="17">
        <f>SUM(K14:K27)</f>
        <v>0</v>
      </c>
      <c r="L28" s="18">
        <f t="shared" ref="L28" si="1">K28/E28</f>
        <v>0</v>
      </c>
      <c r="M28" s="17"/>
      <c r="N28" s="19"/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38</v>
      </c>
      <c r="C33" s="38"/>
      <c r="D33" s="38"/>
      <c r="G33" s="23" t="s">
        <v>41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MII. Blanca Nicandria Rios Ataxca</v>
      </c>
      <c r="C37" s="41"/>
      <c r="D37" s="41"/>
      <c r="E37" s="13"/>
      <c r="F37" s="13"/>
      <c r="G37" s="41" t="s">
        <v>37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0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11.140625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Sept 2022 -Ene 2023</v>
      </c>
      <c r="M8" s="35"/>
      <c r="N8" s="35"/>
    </row>
    <row r="10" spans="1:14" x14ac:dyDescent="0.2">
      <c r="A10" s="4" t="s">
        <v>8</v>
      </c>
      <c r="B10" s="35" t="str">
        <f>'1'!B10</f>
        <v>MII. Blanca Nicandria Rios Ataxca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Taller de Investigación I</v>
      </c>
      <c r="B14" s="21" t="s">
        <v>21</v>
      </c>
      <c r="C14" s="9" t="str">
        <f>'1'!C14</f>
        <v>502 A</v>
      </c>
      <c r="D14" s="9" t="str">
        <f>'1'!D14</f>
        <v>IEME</v>
      </c>
      <c r="E14" s="9">
        <f>'1'!E14</f>
        <v>19</v>
      </c>
      <c r="F14" s="9">
        <v>16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22">
        <v>78</v>
      </c>
      <c r="N14" s="15">
        <v>0.78939999999999999</v>
      </c>
    </row>
    <row r="15" spans="1:14" s="11" customFormat="1" ht="25.5" x14ac:dyDescent="0.2">
      <c r="A15" s="9" t="str">
        <f>'1'!A15</f>
        <v>Taller de Investigación I</v>
      </c>
      <c r="B15" s="9" t="s">
        <v>21</v>
      </c>
      <c r="C15" s="9" t="str">
        <f>'1'!C15</f>
        <v>502 B</v>
      </c>
      <c r="D15" s="9" t="str">
        <f>'1'!D15</f>
        <v>IEME</v>
      </c>
      <c r="E15" s="9">
        <f>'1'!E15</f>
        <v>17</v>
      </c>
      <c r="F15" s="9">
        <v>14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84</v>
      </c>
      <c r="N15" s="15">
        <v>0.82299999999999995</v>
      </c>
    </row>
    <row r="16" spans="1:14" s="11" customFormat="1" ht="25.5" x14ac:dyDescent="0.2">
      <c r="A16" s="9" t="str">
        <f>'1'!A16</f>
        <v>Sensores, procesadores y dispositivos regulados.</v>
      </c>
      <c r="B16" s="9" t="s">
        <v>21</v>
      </c>
      <c r="C16" s="9" t="str">
        <f>'1'!C16</f>
        <v>702 B</v>
      </c>
      <c r="D16" s="9" t="str">
        <f>'1'!D16</f>
        <v>IEME</v>
      </c>
      <c r="E16" s="9">
        <f>'1'!E16</f>
        <v>26</v>
      </c>
      <c r="F16" s="9">
        <v>18</v>
      </c>
      <c r="G16" s="9"/>
      <c r="H16" s="10"/>
      <c r="I16" s="9">
        <f t="shared" si="0"/>
        <v>8</v>
      </c>
      <c r="J16" s="10"/>
      <c r="K16" s="9">
        <v>0</v>
      </c>
      <c r="L16" s="10">
        <f t="shared" si="1"/>
        <v>0</v>
      </c>
      <c r="M16" s="9">
        <v>74</v>
      </c>
      <c r="N16" s="15">
        <v>0.61499999999999999</v>
      </c>
    </row>
    <row r="17" spans="1:14" s="11" customFormat="1" ht="22.5" customHeight="1" x14ac:dyDescent="0.2">
      <c r="A17" s="9" t="s">
        <v>36</v>
      </c>
      <c r="B17" s="9" t="s">
        <v>44</v>
      </c>
      <c r="C17" s="9" t="s">
        <v>40</v>
      </c>
      <c r="D17" s="9" t="s">
        <v>34</v>
      </c>
      <c r="E17" s="9">
        <v>26</v>
      </c>
      <c r="F17" s="9">
        <v>19</v>
      </c>
      <c r="G17" s="9"/>
      <c r="H17" s="10"/>
      <c r="I17" s="9">
        <f t="shared" ref="I17" si="2">(E17-SUM(F17:G17))-K17</f>
        <v>7</v>
      </c>
      <c r="J17" s="10"/>
      <c r="K17" s="9">
        <v>0</v>
      </c>
      <c r="L17" s="10">
        <f t="shared" ref="L17" si="3">K17/E17</f>
        <v>0</v>
      </c>
      <c r="M17" s="9">
        <v>71</v>
      </c>
      <c r="N17" s="15">
        <v>0.69199999999999995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67</v>
      </c>
      <c r="G28" s="17">
        <f>SUM(G14:G27)</f>
        <v>0</v>
      </c>
      <c r="H28" s="18"/>
      <c r="I28" s="17">
        <f t="shared" si="0"/>
        <v>21</v>
      </c>
      <c r="J28" s="18"/>
      <c r="K28" s="17">
        <f>SUM(K14:K27)</f>
        <v>0</v>
      </c>
      <c r="L28" s="18">
        <f t="shared" si="1"/>
        <v>0</v>
      </c>
      <c r="M28" s="17">
        <f>AVERAGE(M14:M27)</f>
        <v>76.75</v>
      </c>
      <c r="N28" s="19">
        <f>AVERAGE(N14:N27)</f>
        <v>0.72985000000000011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38</v>
      </c>
      <c r="C33" s="38"/>
      <c r="D33" s="38"/>
      <c r="G33" s="23" t="s">
        <v>41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MII. Blanca Nicandria Rios Ataxca</v>
      </c>
      <c r="C37" s="41"/>
      <c r="D37" s="41"/>
      <c r="E37" s="13"/>
      <c r="F37" s="13"/>
      <c r="G37" s="41" t="s">
        <v>45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4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Sept 2022 -Ene 2023</v>
      </c>
      <c r="M8" s="35"/>
      <c r="N8" s="35"/>
    </row>
    <row r="10" spans="1:14" x14ac:dyDescent="0.2">
      <c r="A10" s="4" t="s">
        <v>8</v>
      </c>
      <c r="B10" s="35" t="str">
        <f>'1'!B10</f>
        <v>MII. Blanca Nicandria Rios Ataxca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">
        <v>36</v>
      </c>
      <c r="B14" s="9" t="s">
        <v>47</v>
      </c>
      <c r="C14" s="9" t="s">
        <v>40</v>
      </c>
      <c r="D14" s="9" t="s">
        <v>34</v>
      </c>
      <c r="E14" s="9">
        <v>26</v>
      </c>
      <c r="F14" s="9">
        <v>16</v>
      </c>
      <c r="G14" s="9"/>
      <c r="H14" s="10"/>
      <c r="I14" s="9">
        <v>10</v>
      </c>
      <c r="J14" s="10"/>
      <c r="K14" s="9">
        <v>0</v>
      </c>
      <c r="L14" s="10">
        <v>0</v>
      </c>
      <c r="M14" s="9">
        <v>68.77</v>
      </c>
      <c r="N14" s="15">
        <v>0.62</v>
      </c>
    </row>
    <row r="15" spans="1:14" s="11" customFormat="1" ht="25.5" x14ac:dyDescent="0.2">
      <c r="A15" s="9" t="str">
        <f>'1'!A16</f>
        <v>Sensores, procesadores y dispositivos regulados.</v>
      </c>
      <c r="B15" s="9" t="s">
        <v>48</v>
      </c>
      <c r="C15" s="9" t="s">
        <v>40</v>
      </c>
      <c r="D15" s="9" t="str">
        <f>'1'!D15</f>
        <v>IEME</v>
      </c>
      <c r="E15" s="9">
        <v>26</v>
      </c>
      <c r="F15" s="9">
        <v>17</v>
      </c>
      <c r="G15" s="9"/>
      <c r="H15" s="10"/>
      <c r="I15" s="9">
        <f t="shared" ref="I14:I28" si="0">(E15-SUM(F15:G15))-K15</f>
        <v>9</v>
      </c>
      <c r="J15" s="10"/>
      <c r="K15" s="9">
        <v>0</v>
      </c>
      <c r="L15" s="10">
        <f t="shared" ref="L14:L28" si="1">K15/E15</f>
        <v>0</v>
      </c>
      <c r="M15" s="9">
        <v>64.2</v>
      </c>
      <c r="N15" s="15">
        <v>0.65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52</v>
      </c>
      <c r="F28" s="17">
        <f>SUM(F14:F27)</f>
        <v>33</v>
      </c>
      <c r="G28" s="17">
        <f>SUM(G14:G27)</f>
        <v>0</v>
      </c>
      <c r="H28" s="18"/>
      <c r="I28" s="17">
        <f t="shared" si="0"/>
        <v>19</v>
      </c>
      <c r="J28" s="18"/>
      <c r="K28" s="17">
        <f>SUM(K14:K27)</f>
        <v>0</v>
      </c>
      <c r="L28" s="18">
        <f t="shared" si="1"/>
        <v>0</v>
      </c>
      <c r="M28" s="17">
        <f>AVERAGE(M14:M27)</f>
        <v>66.484999999999999</v>
      </c>
      <c r="N28" s="19">
        <f>AVERAGE(N14:N27)</f>
        <v>0.63500000000000001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38</v>
      </c>
      <c r="C33" s="38"/>
      <c r="D33" s="38"/>
      <c r="G33" s="23" t="s">
        <v>41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MII. Blanca Nicandria Rios Ataxca</v>
      </c>
      <c r="C37" s="41"/>
      <c r="D37" s="41"/>
      <c r="E37" s="13"/>
      <c r="F37" s="13"/>
      <c r="G37" s="41" t="s">
        <v>45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7" zoomScale="85" zoomScaleNormal="85" zoomScaleSheetLayoutView="100" workbookViewId="0">
      <selection activeCell="Q16" sqref="Q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Sept 2022 -Ene 2023</v>
      </c>
      <c r="M8" s="35"/>
      <c r="N8" s="35"/>
    </row>
    <row r="10" spans="1:14" x14ac:dyDescent="0.2">
      <c r="A10" s="4" t="s">
        <v>8</v>
      </c>
      <c r="B10" s="35" t="str">
        <f>'1'!B10</f>
        <v>MII. Blanca Nicandria Rios Ataxca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Taller de Investigación I</v>
      </c>
      <c r="B14" s="9"/>
      <c r="C14" s="9" t="str">
        <f>'1'!C14</f>
        <v>502 A</v>
      </c>
      <c r="D14" s="9" t="str">
        <f>'1'!D14</f>
        <v>IEME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'1'!A16</f>
        <v>Sensores, procesadores y dispositivos regulados.</v>
      </c>
      <c r="B15" s="9"/>
      <c r="C15" s="9" t="str">
        <f>'1'!C15</f>
        <v>502 B</v>
      </c>
      <c r="D15" s="9" t="str">
        <f>'1'!D15</f>
        <v>IEME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36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MII. Blanca Nicandria Rios Ataxca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A17" sqref="A17:A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 t="s">
        <v>29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Sept 2022 -Ene 2023</v>
      </c>
      <c r="M8" s="35"/>
      <c r="N8" s="35"/>
    </row>
    <row r="10" spans="1:14" x14ac:dyDescent="0.2">
      <c r="A10" s="4" t="s">
        <v>8</v>
      </c>
      <c r="B10" s="35" t="str">
        <f>'1'!B10</f>
        <v>MII. Blanca Nicandria Rios Ataxca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Taller de Investigación I</v>
      </c>
      <c r="B14" s="9"/>
      <c r="C14" s="9" t="str">
        <f>'1'!C14</f>
        <v>502 A</v>
      </c>
      <c r="D14" s="9" t="str">
        <f>'1'!D14</f>
        <v>IEME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'1'!A16</f>
        <v>Sensores, procesadores y dispositivos regulados.</v>
      </c>
      <c r="B15" s="9"/>
      <c r="C15" s="9" t="str">
        <f>'1'!C15</f>
        <v>502 B</v>
      </c>
      <c r="D15" s="9" t="str">
        <f>'1'!D15</f>
        <v>IEME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e">
        <f>'1'!#REF!</f>
        <v>#REF!</v>
      </c>
      <c r="B16" s="9"/>
      <c r="C16" s="9" t="str">
        <f>'1'!C16</f>
        <v>702 B</v>
      </c>
      <c r="D16" s="9" t="str">
        <f>'1'!D16</f>
        <v>IEME</v>
      </c>
      <c r="E16" s="9">
        <f>'1'!E16</f>
        <v>26</v>
      </c>
      <c r="F16" s="9"/>
      <c r="G16" s="9"/>
      <c r="H16" s="10">
        <f t="shared" si="0"/>
        <v>0</v>
      </c>
      <c r="I16" s="9">
        <f t="shared" si="1"/>
        <v>26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MII. Blanca Nicandria Rios Ataxca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Lenovo</cp:lastModifiedBy>
  <cp:revision/>
  <cp:lastPrinted>2022-10-07T03:27:11Z</cp:lastPrinted>
  <dcterms:created xsi:type="dcterms:W3CDTF">2021-11-22T14:45:25Z</dcterms:created>
  <dcterms:modified xsi:type="dcterms:W3CDTF">2022-11-30T21:25:50Z</dcterms:modified>
  <cp:category/>
  <cp:contentStatus/>
</cp:coreProperties>
</file>