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"/>
    </mc:Choice>
  </mc:AlternateContent>
  <bookViews>
    <workbookView xWindow="0" yWindow="0" windowWidth="18210" windowHeight="700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3" l="1"/>
  <c r="A15" i="23"/>
  <c r="M28" i="22" l="1"/>
  <c r="C16" i="22" l="1"/>
  <c r="L17" i="22"/>
  <c r="I17" i="22" l="1"/>
  <c r="A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D15" i="23"/>
  <c r="B10" i="23"/>
  <c r="B37" i="23" s="1"/>
  <c r="L8" i="23"/>
  <c r="H8" i="23"/>
  <c r="E8" i="23"/>
  <c r="A16" i="22"/>
  <c r="C15" i="22"/>
  <c r="D15" i="22"/>
  <c r="E15" i="22"/>
  <c r="L15" i="22" s="1"/>
  <c r="D16" i="22"/>
  <c r="E16" i="22"/>
  <c r="I16" i="22" s="1"/>
  <c r="C14" i="22"/>
  <c r="D14" i="22"/>
  <c r="E14" i="22"/>
  <c r="A14" i="22"/>
  <c r="B10" i="22"/>
  <c r="B37" i="22" s="1"/>
  <c r="L8" i="22"/>
  <c r="H8" i="22"/>
  <c r="E8" i="22"/>
  <c r="N28" i="22"/>
  <c r="K28" i="22"/>
  <c r="G28" i="22"/>
  <c r="F28" i="22"/>
  <c r="L16" i="22"/>
  <c r="B37" i="10"/>
  <c r="K28" i="10"/>
  <c r="G28" i="10"/>
  <c r="F28" i="10"/>
  <c r="E28" i="10"/>
  <c r="I16" i="10"/>
  <c r="I15" i="10"/>
  <c r="I14" i="10"/>
  <c r="I14" i="22" l="1"/>
  <c r="I15" i="22"/>
  <c r="L14" i="25"/>
  <c r="L15" i="25"/>
  <c r="L16" i="25"/>
  <c r="L21" i="25"/>
  <c r="L22" i="25"/>
  <c r="L23" i="25"/>
  <c r="L24" i="25"/>
  <c r="L25" i="25"/>
  <c r="L26" i="25"/>
  <c r="L27" i="25"/>
  <c r="H14" i="25"/>
  <c r="H15" i="25"/>
  <c r="H16" i="25"/>
  <c r="H21" i="25"/>
  <c r="H22" i="25"/>
  <c r="H23" i="25"/>
  <c r="H24" i="25"/>
  <c r="H25" i="25"/>
  <c r="H26" i="25"/>
  <c r="H27" i="25"/>
  <c r="E28" i="25"/>
  <c r="L14" i="24"/>
  <c r="L15" i="24"/>
  <c r="H14" i="24"/>
  <c r="H15" i="24"/>
  <c r="E28" i="24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<sst xmlns="http://schemas.openxmlformats.org/spreadsheetml/2006/main" count="191" uniqueCount="50">
  <si>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</si>
  <si>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</si>
  <si>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</si>
  <si>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</si>
  <si>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</si>
  <si>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</si>
  <si>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</si>
  <si>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</si>
  <si>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</si>
  <si>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</si>
  <si>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</si>
  <si>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</si>
  <si>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</si>
  <si>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</si>
  <si>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</si>
  <si>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</si>
  <si>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</si>
  <si>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</si>
  <si>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</si>
  <si>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</si>
  <si>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</si>
  <si>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</si>
  <si>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</si>
  <si>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</si>
  <si>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</si>
  <si>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</si>
  <si>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</si>
  <si>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</si>
  <si>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</si>
  <si>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</si>
  <si>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</si>
  <si>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</si>
  <si>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</si>
  <si>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502 A</t>
  </si>
  <si>
    <t>IEME</t>
  </si>
  <si>
    <t>Taller de Investigación I</t>
  </si>
  <si>
    <t>Sensores, procesadores y dispositivos regulados.</t>
  </si>
  <si>
    <t>Esteban Domínguez Fiscal</t>
  </si>
  <si>
    <t>PROFESORA</t>
  </si>
  <si>
    <t>502 B</t>
  </si>
  <si>
    <t>702 B</t>
  </si>
  <si>
    <t>JEFE DE CARRERA</t>
  </si>
  <si>
    <t>Sept 2022 -Ene 2023</t>
  </si>
  <si>
    <t>S/E</t>
  </si>
  <si>
    <t>II</t>
  </si>
  <si>
    <t>MII. Esteban Domínguez Fiscal</t>
  </si>
  <si>
    <t>MII. Blanca Nicandria Rios Ataxca</t>
  </si>
  <si>
    <t>III</t>
  </si>
  <si>
    <t>IV</t>
  </si>
  <si>
    <t>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</si>
</sst>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B4" sqref="B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2">
      <c r="A10" s="4" t="s">
        <v>8</v>
      </c>
      <c r="B10" s="30" t="s">
        <v>46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35</v>
      </c>
      <c r="B14" s="9" t="s">
        <v>43</v>
      </c>
      <c r="C14" s="9" t="s">
        <v>33</v>
      </c>
      <c r="D14" s="9" t="s">
        <v>34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35</v>
      </c>
      <c r="B15" s="9" t="s">
        <v>43</v>
      </c>
      <c r="C15" s="9" t="s">
        <v>39</v>
      </c>
      <c r="D15" s="9" t="s">
        <v>34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36</v>
      </c>
      <c r="B16" s="9" t="s">
        <v>43</v>
      </c>
      <c r="C16" s="9" t="s">
        <v>40</v>
      </c>
      <c r="D16" s="9" t="s">
        <v>34</v>
      </c>
      <c r="E16" s="9">
        <v>26</v>
      </c>
      <c r="F16" s="9"/>
      <c r="G16" s="9"/>
      <c r="H16" s="10"/>
      <c r="I16" s="9">
        <f t="shared" si="0"/>
        <v>26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/>
      <c r="I28" s="17">
        <f t="shared" si="0"/>
        <v>62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38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11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>
        <v>16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2">
        <v>78</v>
      </c>
      <c r="N14" s="15">
        <v>0.78939999999999999</v>
      </c>
    </row>
    <row r="15" spans="1:14" s="11" customFormat="1" ht="25.5" x14ac:dyDescent="0.2">
      <c r="A15" s="9" t="str">
        <f>'1'!A15</f>
        <v>Taller de Investigación I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17</v>
      </c>
      <c r="F15" s="9">
        <v>14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0.82299999999999995</v>
      </c>
    </row>
    <row r="16" spans="1:14" s="11" customFormat="1" ht="25.5" x14ac:dyDescent="0.2">
      <c r="A16" s="9" t="str">
        <f>'1'!A16</f>
        <v>Sensores, procesadores y dispositivos regulados.</v>
      </c>
      <c r="B16" s="9" t="s">
        <v>21</v>
      </c>
      <c r="C16" s="9" t="str">
        <f>'1'!C16</f>
        <v>702 B</v>
      </c>
      <c r="D16" s="9" t="str">
        <f>'1'!D16</f>
        <v>IEME</v>
      </c>
      <c r="E16" s="9">
        <f>'1'!E16</f>
        <v>26</v>
      </c>
      <c r="F16" s="9">
        <v>18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74</v>
      </c>
      <c r="N16" s="15">
        <v>0.61499999999999999</v>
      </c>
    </row>
    <row r="17" spans="1:14" s="11" customFormat="1" ht="22.5" customHeight="1" x14ac:dyDescent="0.2">
      <c r="A17" s="9" t="s">
        <v>36</v>
      </c>
      <c r="B17" s="9" t="s">
        <v>44</v>
      </c>
      <c r="C17" s="9" t="s">
        <v>40</v>
      </c>
      <c r="D17" s="9" t="s">
        <v>34</v>
      </c>
      <c r="E17" s="9">
        <v>26</v>
      </c>
      <c r="F17" s="9">
        <v>19</v>
      </c>
      <c r="G17" s="9"/>
      <c r="H17" s="10"/>
      <c r="I17" s="9">
        <f t="shared" ref="I17" si="2">(E17-SUM(F17:G17))-K17</f>
        <v>7</v>
      </c>
      <c r="J17" s="10"/>
      <c r="K17" s="9">
        <v>0</v>
      </c>
      <c r="L17" s="10">
        <f t="shared" ref="L17" si="3">K17/E17</f>
        <v>0</v>
      </c>
      <c r="M17" s="9">
        <v>71</v>
      </c>
      <c r="N17" s="15">
        <v>0.69199999999999995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67</v>
      </c>
      <c r="G28" s="17">
        <f>SUM(G14:G27)</f>
        <v>0</v>
      </c>
      <c r="H28" s="18"/>
      <c r="I28" s="17">
        <f t="shared" si="0"/>
        <v>21</v>
      </c>
      <c r="J28" s="18"/>
      <c r="K28" s="17">
        <f>SUM(K14:K27)</f>
        <v>0</v>
      </c>
      <c r="L28" s="18">
        <f t="shared" si="1"/>
        <v>0</v>
      </c>
      <c r="M28" s="17">
        <f>AVERAGE(M14:M27)</f>
        <v>76.75</v>
      </c>
      <c r="N28" s="19">
        <f>AVERAGE(N14:N27)</f>
        <v>0.72985000000000011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38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 t="s">
        <v>45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">
        <v>36</v>
      </c>
      <c r="B14" s="9" t="s">
        <v>47</v>
      </c>
      <c r="C14" s="9" t="s">
        <v>40</v>
      </c>
      <c r="D14" s="9" t="s">
        <v>34</v>
      </c>
      <c r="E14" s="9">
        <v>26</v>
      </c>
      <c r="F14" s="9">
        <v>16</v>
      </c>
      <c r="G14" s="9"/>
      <c r="H14" s="10"/>
      <c r="I14" s="9">
        <v>10</v>
      </c>
      <c r="J14" s="10"/>
      <c r="K14" s="9">
        <v>0</v>
      </c>
      <c r="L14" s="10">
        <v>0</v>
      </c>
      <c r="M14" s="9">
        <v>68.77</v>
      </c>
      <c r="N14" s="15">
        <v>0.62</v>
      </c>
    </row>
    <row r="15" spans="1:14" s="11" customFormat="1" ht="25.5" x14ac:dyDescent="0.2">
      <c r="A15" s="9" t="str">
        <f>'1'!A16</f>
        <v>Sensores, procesadores y dispositivos regulados.</v>
      </c>
      <c r="B15" s="9" t="s">
        <v>48</v>
      </c>
      <c r="C15" s="9" t="s">
        <v>40</v>
      </c>
      <c r="D15" s="9" t="str">
        <f>'1'!D15</f>
        <v>IEME</v>
      </c>
      <c r="E15" s="9">
        <v>26</v>
      </c>
      <c r="F15" s="9">
        <v>17</v>
      </c>
      <c r="G15" s="9"/>
      <c r="H15" s="10"/>
      <c r="I15" s="9">
        <f t="shared" ref="I15:I28" si="0">(E15-SUM(F15:G15))-K15</f>
        <v>9</v>
      </c>
      <c r="J15" s="10"/>
      <c r="K15" s="9">
        <v>0</v>
      </c>
      <c r="L15" s="10">
        <f t="shared" ref="L15:L28" si="1">K15/E15</f>
        <v>0</v>
      </c>
      <c r="M15" s="9">
        <v>64.2</v>
      </c>
      <c r="N15" s="15">
        <v>0.65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33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0</v>
      </c>
      <c r="L28" s="18">
        <f t="shared" si="1"/>
        <v>0</v>
      </c>
      <c r="M28" s="17">
        <f>AVERAGE(M14:M27)</f>
        <v>66.484999999999999</v>
      </c>
      <c r="N28" s="19">
        <f>AVERAGE(N14:N27)</f>
        <v>0.63500000000000001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38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 t="s">
        <v>45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15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7" sqref="A17:A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2023-01-05T05:04:54Z</dcterms:modified>
  <cp:category/>
  <cp:contentStatus/>
</cp:coreProperties>
</file>