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022_DIC2022\REPORTE_SGISEPT2022\"/>
    </mc:Choice>
  </mc:AlternateContent>
  <bookViews>
    <workbookView xWindow="0" yWindow="0" windowWidth="18210" windowHeight="700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" i="24" l="1"/>
  <c r="L16" i="24"/>
  <c r="L17" i="24"/>
  <c r="L18" i="24"/>
  <c r="L19" i="24"/>
  <c r="L14" i="24"/>
  <c r="D16" i="25"/>
  <c r="D15" i="24" l="1"/>
  <c r="D16" i="24"/>
  <c r="C17" i="24"/>
  <c r="C16" i="24"/>
  <c r="C15" i="24"/>
  <c r="C14" i="24"/>
  <c r="A16" i="24"/>
  <c r="A14" i="24"/>
  <c r="A17" i="24"/>
  <c r="A15" i="24"/>
  <c r="L15" i="23" l="1"/>
  <c r="A15" i="23"/>
  <c r="M28" i="22" l="1"/>
  <c r="C16" i="22" l="1"/>
  <c r="L17" i="22"/>
  <c r="I17" i="22" l="1"/>
  <c r="A15" i="22"/>
  <c r="N28" i="25" l="1"/>
  <c r="M28" i="25"/>
  <c r="K28" i="25"/>
  <c r="G28" i="25"/>
  <c r="F28" i="25"/>
  <c r="E15" i="25"/>
  <c r="I15" i="25" s="1"/>
  <c r="J15" i="25" s="1"/>
  <c r="D15" i="25"/>
  <c r="C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4" i="24"/>
  <c r="I14" i="24" s="1"/>
  <c r="D14" i="24"/>
  <c r="B10" i="24"/>
  <c r="B37" i="24" s="1"/>
  <c r="L8" i="24"/>
  <c r="H8" i="24"/>
  <c r="E8" i="24"/>
  <c r="N28" i="23"/>
  <c r="M28" i="23"/>
  <c r="K28" i="23"/>
  <c r="G28" i="23"/>
  <c r="F28" i="23"/>
  <c r="I15" i="23"/>
  <c r="D15" i="23"/>
  <c r="B10" i="23"/>
  <c r="B37" i="23" s="1"/>
  <c r="L8" i="23"/>
  <c r="H8" i="23"/>
  <c r="E8" i="23"/>
  <c r="A16" i="22"/>
  <c r="C15" i="22"/>
  <c r="D15" i="22"/>
  <c r="E15" i="22"/>
  <c r="L15" i="22" s="1"/>
  <c r="D16" i="22"/>
  <c r="E16" i="22"/>
  <c r="I16" i="22" s="1"/>
  <c r="C14" i="22"/>
  <c r="D14" i="22"/>
  <c r="E14" i="22"/>
  <c r="A14" i="22"/>
  <c r="B10" i="22"/>
  <c r="B37" i="22" s="1"/>
  <c r="L8" i="22"/>
  <c r="H8" i="22"/>
  <c r="E8" i="22"/>
  <c r="N28" i="22"/>
  <c r="K28" i="22"/>
  <c r="G28" i="22"/>
  <c r="F28" i="22"/>
  <c r="L16" i="22"/>
  <c r="B37" i="10"/>
  <c r="K28" i="10"/>
  <c r="G28" i="10"/>
  <c r="F28" i="10"/>
  <c r="E28" i="10"/>
  <c r="I16" i="10"/>
  <c r="I15" i="10"/>
  <c r="I14" i="10"/>
  <c r="I14" i="22" l="1"/>
  <c r="I15" i="22"/>
  <c r="L14" i="25"/>
  <c r="L15" i="25"/>
  <c r="H14" i="25"/>
  <c r="H15" i="25"/>
  <c r="E28" i="25"/>
  <c r="E28" i="24"/>
  <c r="E28" i="23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<sst xmlns="http://schemas.openxmlformats.org/spreadsheetml/2006/main" count="213" uniqueCount="52">
  <si>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</si>
  <si>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</si>
  <si>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</si>
  <si>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</si>
  <si>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</si>
  <si>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</si>
  <si>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</si>
  <si>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</si>
  <si>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</si>
  <si>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</si>
  <si>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</si>
  <si>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</si>
  <si>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</si>
  <si>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</si>
  <si>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</si>
  <si>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</si>
  <si>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</si>
  <si>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</si>
  <si>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</si>
  <si>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</si>
  <si>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</si>
  <si>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</si>
  <si>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</si>
  <si>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</si>
  <si>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</si>
  <si>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</si>
  <si>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</si>
  <si>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Final</t>
  </si>
  <si>
    <t>INSTITUTO TECNOLÓGICO SUPERIOR DE SAN ANDRÉS TUXTLA</t>
  </si>
  <si>
    <t>Ing. Electromecánica</t>
  </si>
  <si>
    <t>Electromecánica</t>
  </si>
  <si>
    <t>502 A</t>
  </si>
  <si>
    <t>IEME</t>
  </si>
  <si>
    <t>Taller de Investigación I</t>
  </si>
  <si>
    <t>Sensores, procesadores y dispositivos regulados.</t>
  </si>
  <si>
    <t>Esteban Domínguez Fiscal</t>
  </si>
  <si>
    <t>PROFESORA</t>
  </si>
  <si>
    <t>502 B</t>
  </si>
  <si>
    <t>702 B</t>
  </si>
  <si>
    <t>JEFE DE CARRERA</t>
  </si>
  <si>
    <t>Sept 2022 -Ene 2023</t>
  </si>
  <si>
    <t>S/E</t>
  </si>
  <si>
    <t>II</t>
  </si>
  <si>
    <t>MII. Esteban Domínguez Fiscal</t>
  </si>
  <si>
    <t>MII. Blanca Nicandria Rios Ataxca</t>
  </si>
  <si>
    <t>III</t>
  </si>
  <si>
    <t>IV</t>
  </si>
  <si>
    <t>ELECTROMECÁNICA</t>
  </si>
  <si>
    <t>MII. ESTEBAN DOMÍNGUEZ FISCAL</t>
  </si>
  <si>
    <t>V</t>
  </si>
  <si>
    <t>VI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</si>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</sst>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1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B4" sqref="B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36" t="s">
        <v>40</v>
      </c>
      <c r="M8" s="36"/>
      <c r="N8" s="36"/>
    </row>
    <row r="10" spans="1:14" x14ac:dyDescent="0.2">
      <c r="A10" s="4" t="s">
        <v>8</v>
      </c>
      <c r="B10" s="36" t="s">
        <v>44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33</v>
      </c>
      <c r="B14" s="9" t="s">
        <v>41</v>
      </c>
      <c r="C14" s="9" t="s">
        <v>31</v>
      </c>
      <c r="D14" s="9" t="s">
        <v>32</v>
      </c>
      <c r="E14" s="9">
        <v>19</v>
      </c>
      <c r="F14" s="9"/>
      <c r="G14" s="9"/>
      <c r="H14" s="10"/>
      <c r="I14" s="9">
        <f t="shared" ref="I14:I28" si="0">(E14-SUM(F14:G14))-K14</f>
        <v>19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">
      <c r="A15" s="8" t="s">
        <v>33</v>
      </c>
      <c r="B15" s="9" t="s">
        <v>41</v>
      </c>
      <c r="C15" s="9" t="s">
        <v>37</v>
      </c>
      <c r="D15" s="9" t="s">
        <v>32</v>
      </c>
      <c r="E15" s="9">
        <v>17</v>
      </c>
      <c r="F15" s="9"/>
      <c r="G15" s="9"/>
      <c r="H15" s="10"/>
      <c r="I15" s="9">
        <f t="shared" si="0"/>
        <v>17</v>
      </c>
      <c r="J15" s="10"/>
      <c r="K15" s="9">
        <v>0</v>
      </c>
      <c r="L15" s="10">
        <v>0</v>
      </c>
      <c r="M15" s="9"/>
      <c r="N15" s="15"/>
    </row>
    <row r="16" spans="1:14" s="11" customFormat="1" ht="25.5" x14ac:dyDescent="0.2">
      <c r="A16" s="8" t="s">
        <v>34</v>
      </c>
      <c r="B16" s="9" t="s">
        <v>41</v>
      </c>
      <c r="C16" s="9" t="s">
        <v>38</v>
      </c>
      <c r="D16" s="9" t="s">
        <v>32</v>
      </c>
      <c r="E16" s="9">
        <v>26</v>
      </c>
      <c r="F16" s="9"/>
      <c r="G16" s="9"/>
      <c r="H16" s="10"/>
      <c r="I16" s="9">
        <f t="shared" si="0"/>
        <v>26</v>
      </c>
      <c r="J16" s="10"/>
      <c r="K16" s="9">
        <v>0</v>
      </c>
      <c r="L16" s="10">
        <v>0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0</v>
      </c>
      <c r="G28" s="17">
        <f>SUM(G14:G27)</f>
        <v>0</v>
      </c>
      <c r="H28" s="18"/>
      <c r="I28" s="17">
        <f t="shared" si="0"/>
        <v>62</v>
      </c>
      <c r="J28" s="18"/>
      <c r="K28" s="17">
        <f>SUM(K14:K27)</f>
        <v>0</v>
      </c>
      <c r="L28" s="18">
        <f t="shared" ref="L28" si="1">K28/E28</f>
        <v>0</v>
      </c>
      <c r="M28" s="17"/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36</v>
      </c>
      <c r="C33" s="39"/>
      <c r="D33" s="39"/>
      <c r="G33" s="24" t="s">
        <v>39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MII. Blanca Nicandria Rios Ataxca</v>
      </c>
      <c r="C37" s="42"/>
      <c r="D37" s="42"/>
      <c r="E37" s="13"/>
      <c r="F37" s="13"/>
      <c r="G37" s="42" t="s">
        <v>35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5" zoomScale="85" zoomScaleNormal="85" zoomScaleSheetLayoutView="100" workbookViewId="0">
      <selection activeCell="C17" sqref="C17"/>
    </sheetView>
  </sheetViews>
  <sheetFormatPr baseColWidth="10" defaultColWidth="11.42578125" defaultRowHeight="12.75" x14ac:dyDescent="0.2"/>
  <cols>
    <col min="1" max="1" width="38.5703125" style="1" bestFit="1" customWidth="1"/>
    <col min="2" max="2" width="11.14062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47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Sept 2022 -Ene 2023</v>
      </c>
      <c r="M8" s="36"/>
      <c r="N8" s="36"/>
    </row>
    <row r="10" spans="1:14" x14ac:dyDescent="0.2">
      <c r="A10" s="4" t="s">
        <v>8</v>
      </c>
      <c r="B10" s="36" t="str">
        <f>'1'!B10</f>
        <v>MII. Blanca Nicandria Rios Ataxca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9" t="str">
        <f>'1'!A14</f>
        <v>Taller de Investigación I</v>
      </c>
      <c r="B14" s="21" t="s">
        <v>21</v>
      </c>
      <c r="C14" s="9" t="str">
        <f>'1'!C14</f>
        <v>502 A</v>
      </c>
      <c r="D14" s="9" t="str">
        <f>'1'!D14</f>
        <v>IEME</v>
      </c>
      <c r="E14" s="9">
        <f>'1'!E14</f>
        <v>19</v>
      </c>
      <c r="F14" s="9">
        <v>16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22">
        <v>78</v>
      </c>
      <c r="N14" s="15">
        <v>0.78939999999999999</v>
      </c>
    </row>
    <row r="15" spans="1:14" s="11" customFormat="1" ht="25.5" x14ac:dyDescent="0.2">
      <c r="A15" s="9" t="str">
        <f>'1'!A15</f>
        <v>Taller de Investigación I</v>
      </c>
      <c r="B15" s="9" t="s">
        <v>21</v>
      </c>
      <c r="C15" s="9" t="str">
        <f>'1'!C15</f>
        <v>502 B</v>
      </c>
      <c r="D15" s="9" t="str">
        <f>'1'!D15</f>
        <v>IEME</v>
      </c>
      <c r="E15" s="9">
        <f>'1'!E15</f>
        <v>17</v>
      </c>
      <c r="F15" s="9">
        <v>14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84</v>
      </c>
      <c r="N15" s="15">
        <v>0.82299999999999995</v>
      </c>
    </row>
    <row r="16" spans="1:14" s="11" customFormat="1" ht="25.5" x14ac:dyDescent="0.2">
      <c r="A16" s="9" t="str">
        <f>'1'!A16</f>
        <v>Sensores, procesadores y dispositivos regulados.</v>
      </c>
      <c r="B16" s="9" t="s">
        <v>21</v>
      </c>
      <c r="C16" s="9" t="str">
        <f>'1'!C16</f>
        <v>702 B</v>
      </c>
      <c r="D16" s="9" t="str">
        <f>'1'!D16</f>
        <v>IEME</v>
      </c>
      <c r="E16" s="9">
        <f>'1'!E16</f>
        <v>26</v>
      </c>
      <c r="F16" s="9">
        <v>18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74</v>
      </c>
      <c r="N16" s="15">
        <v>0.61499999999999999</v>
      </c>
    </row>
    <row r="17" spans="1:14" s="11" customFormat="1" ht="22.5" customHeight="1" x14ac:dyDescent="0.2">
      <c r="A17" s="9" t="s">
        <v>34</v>
      </c>
      <c r="B17" s="9" t="s">
        <v>42</v>
      </c>
      <c r="C17" s="9" t="s">
        <v>38</v>
      </c>
      <c r="D17" s="9" t="s">
        <v>32</v>
      </c>
      <c r="E17" s="9">
        <v>26</v>
      </c>
      <c r="F17" s="9">
        <v>19</v>
      </c>
      <c r="G17" s="9"/>
      <c r="H17" s="10"/>
      <c r="I17" s="9">
        <f t="shared" ref="I17" si="2">(E17-SUM(F17:G17))-K17</f>
        <v>7</v>
      </c>
      <c r="J17" s="10"/>
      <c r="K17" s="9">
        <v>0</v>
      </c>
      <c r="L17" s="10">
        <f t="shared" ref="L17" si="3">K17/E17</f>
        <v>0</v>
      </c>
      <c r="M17" s="9">
        <v>71</v>
      </c>
      <c r="N17" s="15">
        <v>0.69199999999999995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67</v>
      </c>
      <c r="G28" s="17">
        <f>SUM(G14:G27)</f>
        <v>0</v>
      </c>
      <c r="H28" s="18"/>
      <c r="I28" s="17">
        <f t="shared" si="0"/>
        <v>21</v>
      </c>
      <c r="J28" s="18"/>
      <c r="K28" s="17">
        <f>SUM(K14:K27)</f>
        <v>0</v>
      </c>
      <c r="L28" s="18">
        <f t="shared" si="1"/>
        <v>0</v>
      </c>
      <c r="M28" s="17">
        <f>AVERAGE(M14:M27)</f>
        <v>76.75</v>
      </c>
      <c r="N28" s="19">
        <f>AVERAGE(N14:N27)</f>
        <v>0.72985000000000011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36</v>
      </c>
      <c r="C33" s="39"/>
      <c r="D33" s="39"/>
      <c r="G33" s="24" t="s">
        <v>39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MII. Blanca Nicandria Rios Ataxca</v>
      </c>
      <c r="C37" s="42"/>
      <c r="D37" s="42"/>
      <c r="E37" s="13"/>
      <c r="F37" s="13"/>
      <c r="G37" s="42" t="s">
        <v>43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F10"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47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Sept 2022 -Ene 2023</v>
      </c>
      <c r="M8" s="36"/>
      <c r="N8" s="36"/>
    </row>
    <row r="10" spans="1:14" x14ac:dyDescent="0.2">
      <c r="A10" s="4" t="s">
        <v>8</v>
      </c>
      <c r="B10" s="36" t="str">
        <f>'1'!B10</f>
        <v>MII. Blanca Nicandria Rios Ataxca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9" t="s">
        <v>34</v>
      </c>
      <c r="B14" s="9" t="s">
        <v>45</v>
      </c>
      <c r="C14" s="9" t="s">
        <v>38</v>
      </c>
      <c r="D14" s="9" t="s">
        <v>32</v>
      </c>
      <c r="E14" s="9">
        <v>26</v>
      </c>
      <c r="F14" s="9">
        <v>16</v>
      </c>
      <c r="G14" s="9"/>
      <c r="H14" s="10"/>
      <c r="I14" s="9">
        <v>10</v>
      </c>
      <c r="J14" s="10"/>
      <c r="K14" s="9">
        <v>0</v>
      </c>
      <c r="L14" s="10">
        <v>0</v>
      </c>
      <c r="M14" s="9">
        <v>68.77</v>
      </c>
      <c r="N14" s="15">
        <v>0.62</v>
      </c>
    </row>
    <row r="15" spans="1:14" s="11" customFormat="1" ht="25.5" x14ac:dyDescent="0.2">
      <c r="A15" s="9" t="str">
        <f>'1'!A16</f>
        <v>Sensores, procesadores y dispositivos regulados.</v>
      </c>
      <c r="B15" s="9" t="s">
        <v>46</v>
      </c>
      <c r="C15" s="9" t="s">
        <v>38</v>
      </c>
      <c r="D15" s="9" t="str">
        <f>'1'!D15</f>
        <v>IEME</v>
      </c>
      <c r="E15" s="9">
        <v>26</v>
      </c>
      <c r="F15" s="9">
        <v>17</v>
      </c>
      <c r="G15" s="9"/>
      <c r="H15" s="10"/>
      <c r="I15" s="9">
        <f t="shared" ref="I15:I28" si="0">(E15-SUM(F15:G15))-K15</f>
        <v>9</v>
      </c>
      <c r="J15" s="10"/>
      <c r="K15" s="9">
        <v>0</v>
      </c>
      <c r="L15" s="10">
        <f t="shared" ref="L15:L28" si="1">K15/E15</f>
        <v>0</v>
      </c>
      <c r="M15" s="9">
        <v>64.2</v>
      </c>
      <c r="N15" s="15">
        <v>0.65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52</v>
      </c>
      <c r="F28" s="17">
        <f>SUM(F14:F27)</f>
        <v>33</v>
      </c>
      <c r="G28" s="17">
        <f>SUM(G14:G27)</f>
        <v>0</v>
      </c>
      <c r="H28" s="18"/>
      <c r="I28" s="17">
        <f t="shared" si="0"/>
        <v>19</v>
      </c>
      <c r="J28" s="18"/>
      <c r="K28" s="17">
        <f>SUM(K14:K27)</f>
        <v>0</v>
      </c>
      <c r="L28" s="18">
        <f t="shared" si="1"/>
        <v>0</v>
      </c>
      <c r="M28" s="17">
        <f>AVERAGE(M14:M27)</f>
        <v>66.484999999999999</v>
      </c>
      <c r="N28" s="19">
        <f>AVERAGE(N14:N27)</f>
        <v>0.63500000000000001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36</v>
      </c>
      <c r="C33" s="39"/>
      <c r="D33" s="39"/>
      <c r="G33" s="24" t="s">
        <v>39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MII. Blanca Nicandria Rios Ataxca</v>
      </c>
      <c r="C37" s="42"/>
      <c r="D37" s="42"/>
      <c r="E37" s="13"/>
      <c r="F37" s="13"/>
      <c r="G37" s="42" t="s">
        <v>43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64" zoomScaleNormal="64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47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Sept 2022 -Ene 2023</v>
      </c>
      <c r="M8" s="36"/>
      <c r="N8" s="36"/>
    </row>
    <row r="10" spans="1:14" x14ac:dyDescent="0.2">
      <c r="A10" s="4" t="s">
        <v>8</v>
      </c>
      <c r="B10" s="36" t="str">
        <f>'1'!B10</f>
        <v>MII. Blanca Nicandria Rios Ataxca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9" t="str">
        <f>'1'!A14</f>
        <v>Taller de Investigación I</v>
      </c>
      <c r="B14" s="9" t="s">
        <v>42</v>
      </c>
      <c r="C14" s="9" t="str">
        <f>'1'!C14</f>
        <v>502 A</v>
      </c>
      <c r="D14" s="9" t="str">
        <f>'1'!D14</f>
        <v>IEME</v>
      </c>
      <c r="E14" s="9">
        <f>'1'!E14</f>
        <v>19</v>
      </c>
      <c r="F14" s="9">
        <v>14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61.15</v>
      </c>
      <c r="N14" s="15">
        <v>0.68420000000000003</v>
      </c>
    </row>
    <row r="15" spans="1:14" s="11" customFormat="1" ht="25.5" x14ac:dyDescent="0.2">
      <c r="A15" s="9" t="str">
        <f>'1'!A15</f>
        <v>Taller de Investigación I</v>
      </c>
      <c r="B15" s="44" t="s">
        <v>45</v>
      </c>
      <c r="C15" s="9" t="str">
        <f>'1'!C14</f>
        <v>502 A</v>
      </c>
      <c r="D15" s="9" t="str">
        <f>'1'!D15</f>
        <v>IEME</v>
      </c>
      <c r="E15" s="23">
        <v>19</v>
      </c>
      <c r="F15" s="45">
        <v>11</v>
      </c>
      <c r="G15" s="46"/>
      <c r="H15" s="46"/>
      <c r="I15" s="44">
        <v>8</v>
      </c>
      <c r="J15" s="46"/>
      <c r="K15" s="44">
        <v>0</v>
      </c>
      <c r="L15" s="10">
        <f t="shared" si="1"/>
        <v>0</v>
      </c>
      <c r="M15" s="9">
        <v>54.94</v>
      </c>
      <c r="N15" s="15">
        <v>0.57889999999999997</v>
      </c>
    </row>
    <row r="16" spans="1:14" s="11" customFormat="1" ht="25.5" x14ac:dyDescent="0.2">
      <c r="A16" s="9" t="str">
        <f>'1'!A14</f>
        <v>Taller de Investigación I</v>
      </c>
      <c r="B16" s="44" t="s">
        <v>42</v>
      </c>
      <c r="C16" s="9" t="str">
        <f>'2'!C15</f>
        <v>502 B</v>
      </c>
      <c r="D16" s="9" t="str">
        <f>'1'!D16</f>
        <v>IEME</v>
      </c>
      <c r="E16" s="9">
        <v>17</v>
      </c>
      <c r="F16" s="9">
        <v>12</v>
      </c>
      <c r="G16" s="9"/>
      <c r="H16" s="10"/>
      <c r="I16" s="9">
        <v>5</v>
      </c>
      <c r="J16" s="10"/>
      <c r="K16" s="9">
        <v>0</v>
      </c>
      <c r="L16" s="10">
        <f t="shared" si="1"/>
        <v>0</v>
      </c>
      <c r="M16" s="9">
        <v>73.75</v>
      </c>
      <c r="N16" s="15">
        <v>0.47</v>
      </c>
    </row>
    <row r="17" spans="1:14" s="11" customFormat="1" ht="25.5" x14ac:dyDescent="0.2">
      <c r="A17" s="9" t="str">
        <f>'1'!A14</f>
        <v>Taller de Investigación I</v>
      </c>
      <c r="B17" s="44" t="s">
        <v>45</v>
      </c>
      <c r="C17" s="9" t="str">
        <f>'2'!C15</f>
        <v>502 B</v>
      </c>
      <c r="D17" s="9" t="s">
        <v>32</v>
      </c>
      <c r="E17" s="9">
        <v>17</v>
      </c>
      <c r="F17" s="9">
        <v>12</v>
      </c>
      <c r="G17" s="9"/>
      <c r="H17" s="10"/>
      <c r="I17" s="9">
        <v>5</v>
      </c>
      <c r="J17" s="10"/>
      <c r="K17" s="9">
        <v>0</v>
      </c>
      <c r="L17" s="10">
        <f t="shared" si="1"/>
        <v>0</v>
      </c>
      <c r="M17" s="9">
        <v>79.37</v>
      </c>
      <c r="N17" s="15">
        <v>0.23519999999999999</v>
      </c>
    </row>
    <row r="18" spans="1:14" s="11" customFormat="1" ht="25.5" x14ac:dyDescent="0.2">
      <c r="A18" s="9" t="s">
        <v>34</v>
      </c>
      <c r="B18" s="44" t="s">
        <v>49</v>
      </c>
      <c r="C18" s="9" t="s">
        <v>38</v>
      </c>
      <c r="D18" s="9" t="s">
        <v>32</v>
      </c>
      <c r="E18" s="9">
        <v>26</v>
      </c>
      <c r="F18" s="9">
        <v>18</v>
      </c>
      <c r="G18" s="9"/>
      <c r="H18" s="10"/>
      <c r="I18" s="9">
        <v>8</v>
      </c>
      <c r="J18" s="10"/>
      <c r="K18" s="9">
        <v>0</v>
      </c>
      <c r="L18" s="10">
        <f t="shared" si="1"/>
        <v>0</v>
      </c>
      <c r="M18" s="9">
        <v>63.87</v>
      </c>
      <c r="N18" s="15">
        <v>0.69</v>
      </c>
    </row>
    <row r="19" spans="1:14" s="11" customFormat="1" ht="25.5" x14ac:dyDescent="0.2">
      <c r="A19" s="9" t="s">
        <v>34</v>
      </c>
      <c r="B19" s="43" t="s">
        <v>50</v>
      </c>
      <c r="C19" s="9" t="s">
        <v>38</v>
      </c>
      <c r="D19" s="9" t="s">
        <v>32</v>
      </c>
      <c r="E19" s="9">
        <v>26</v>
      </c>
      <c r="F19" s="9">
        <v>18</v>
      </c>
      <c r="G19" s="9"/>
      <c r="H19" s="10"/>
      <c r="I19" s="9">
        <v>8</v>
      </c>
      <c r="J19" s="10"/>
      <c r="K19" s="9">
        <v>0</v>
      </c>
      <c r="L19" s="10">
        <f t="shared" si="1"/>
        <v>0</v>
      </c>
      <c r="M19" s="9">
        <v>63.87</v>
      </c>
      <c r="N19" s="15">
        <v>0.69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124</v>
      </c>
      <c r="F28" s="17">
        <f>SUM(F14:F27)</f>
        <v>85</v>
      </c>
      <c r="G28" s="17">
        <f>SUM(G14:G27)</f>
        <v>0</v>
      </c>
      <c r="H28" s="18"/>
      <c r="I28" s="17">
        <f t="shared" si="0"/>
        <v>39</v>
      </c>
      <c r="J28" s="18"/>
      <c r="K28" s="17">
        <f>SUM(K14:K27)</f>
        <v>0</v>
      </c>
      <c r="L28" s="18">
        <f t="shared" si="1"/>
        <v>0</v>
      </c>
      <c r="M28" s="17">
        <f>AVERAGE(M14:M27)</f>
        <v>66.158333333333346</v>
      </c>
      <c r="N28" s="19">
        <f>AVERAGE(N14:N27)</f>
        <v>0.55805000000000005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36</v>
      </c>
      <c r="C33" s="39"/>
      <c r="D33" s="39"/>
      <c r="G33" s="24" t="s">
        <v>39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MII. Blanca Nicandria Rios Ataxca</v>
      </c>
      <c r="C37" s="42"/>
      <c r="D37" s="42"/>
      <c r="E37" s="13"/>
      <c r="F37" s="13"/>
      <c r="G37" s="42" t="s">
        <v>48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6" zoomScaleNormal="86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0.14062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29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27</v>
      </c>
      <c r="C8" s="36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Sept 2022 -Ene 2023</v>
      </c>
      <c r="M8" s="36"/>
      <c r="N8" s="36"/>
    </row>
    <row r="10" spans="1:14" ht="20.25" customHeight="1" x14ac:dyDescent="0.2">
      <c r="A10" s="4" t="s">
        <v>8</v>
      </c>
      <c r="B10" s="36" t="str">
        <f>'1'!B10</f>
        <v>MII. Blanca Nicandria Rios Ataxca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Taller de Investigación I</v>
      </c>
      <c r="B14" s="9" t="s">
        <v>51</v>
      </c>
      <c r="C14" s="9" t="str">
        <f>'1'!C14</f>
        <v>502 A</v>
      </c>
      <c r="D14" s="9" t="str">
        <f>'1'!D14</f>
        <v>IEME</v>
      </c>
      <c r="E14" s="9">
        <f>'1'!E14</f>
        <v>19</v>
      </c>
      <c r="F14" s="9">
        <v>10</v>
      </c>
      <c r="G14" s="9">
        <v>5</v>
      </c>
      <c r="H14" s="10">
        <f t="shared" ref="H14:H27" si="0">F14/E14</f>
        <v>0.52631578947368418</v>
      </c>
      <c r="I14" s="9">
        <f t="shared" ref="I14:I28" si="1">(E14-SUM(F14:G14))-K14</f>
        <v>4</v>
      </c>
      <c r="J14" s="10">
        <f t="shared" ref="J14:J28" si="2">I14/E14</f>
        <v>0.21052631578947367</v>
      </c>
      <c r="K14" s="9">
        <v>0</v>
      </c>
      <c r="L14" s="10">
        <f t="shared" ref="L14:L28" si="3">K14/E14</f>
        <v>0</v>
      </c>
      <c r="M14" s="9">
        <v>63.84</v>
      </c>
      <c r="N14" s="15">
        <v>0.78939999999999999</v>
      </c>
    </row>
    <row r="15" spans="1:14" s="11" customFormat="1" x14ac:dyDescent="0.2">
      <c r="A15" s="9" t="s">
        <v>33</v>
      </c>
      <c r="B15" s="9" t="s">
        <v>51</v>
      </c>
      <c r="C15" s="9" t="str">
        <f>'1'!C15</f>
        <v>502 B</v>
      </c>
      <c r="D15" s="9" t="str">
        <f>'1'!D15</f>
        <v>IEME</v>
      </c>
      <c r="E15" s="9">
        <f>'1'!E15</f>
        <v>17</v>
      </c>
      <c r="F15" s="9">
        <v>13</v>
      </c>
      <c r="G15" s="9">
        <v>3</v>
      </c>
      <c r="H15" s="10">
        <f t="shared" si="0"/>
        <v>0.76470588235294112</v>
      </c>
      <c r="I15" s="9">
        <f t="shared" si="1"/>
        <v>1</v>
      </c>
      <c r="J15" s="10">
        <f t="shared" si="2"/>
        <v>5.8823529411764705E-2</v>
      </c>
      <c r="K15" s="9">
        <v>0</v>
      </c>
      <c r="L15" s="10">
        <f t="shared" si="3"/>
        <v>0</v>
      </c>
      <c r="M15" s="9">
        <v>78.47</v>
      </c>
      <c r="N15" s="15">
        <v>0.82350000000000001</v>
      </c>
    </row>
    <row r="16" spans="1:14" s="11" customFormat="1" ht="25.5" x14ac:dyDescent="0.2">
      <c r="A16" s="9" t="s">
        <v>34</v>
      </c>
      <c r="B16" s="9" t="s">
        <v>51</v>
      </c>
      <c r="C16" s="9" t="s">
        <v>38</v>
      </c>
      <c r="D16" s="9" t="str">
        <f>'1'!D16</f>
        <v>IEME</v>
      </c>
      <c r="E16" s="9">
        <v>26</v>
      </c>
      <c r="F16" s="9">
        <v>13</v>
      </c>
      <c r="G16" s="9">
        <v>5</v>
      </c>
      <c r="H16" s="10">
        <v>0.5</v>
      </c>
      <c r="I16" s="9">
        <v>8</v>
      </c>
      <c r="J16" s="10">
        <v>0.30759999999999998</v>
      </c>
      <c r="K16" s="9">
        <v>0</v>
      </c>
      <c r="L16" s="10">
        <v>0</v>
      </c>
      <c r="M16" s="9">
        <v>61.96</v>
      </c>
      <c r="N16" s="15">
        <v>0.69230000000000003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36</v>
      </c>
      <c r="G28" s="17">
        <f>SUM(G14:G27)</f>
        <v>13</v>
      </c>
      <c r="H28" s="18">
        <f>SUM(F28:G28)/E28</f>
        <v>0.79032258064516125</v>
      </c>
      <c r="I28" s="17">
        <f t="shared" si="1"/>
        <v>13</v>
      </c>
      <c r="J28" s="18">
        <f t="shared" si="2"/>
        <v>0.20967741935483872</v>
      </c>
      <c r="K28" s="17">
        <f>SUM(K14:K27)</f>
        <v>0</v>
      </c>
      <c r="L28" s="18">
        <f t="shared" si="3"/>
        <v>0</v>
      </c>
      <c r="M28" s="17">
        <f>AVERAGE(M14:M27)</f>
        <v>68.09</v>
      </c>
      <c r="N28" s="19">
        <f>AVERAGE(N14:N27)</f>
        <v>0.76840000000000008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36</v>
      </c>
      <c r="C33" s="39"/>
      <c r="D33" s="39"/>
      <c r="G33" s="24" t="s">
        <v>39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MII. Blanca Nicandria Rios Ataxca</v>
      </c>
      <c r="C37" s="42"/>
      <c r="D37" s="42"/>
      <c r="E37" s="13"/>
      <c r="F37" s="13"/>
      <c r="G37" s="42" t="s">
        <v>48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cp:lastPrinted>2022-10-07T03:27:11Z</cp:lastPrinted>
  <dcterms:created xsi:type="dcterms:W3CDTF">2021-11-22T14:45:25Z</dcterms:created>
  <dcterms:modified xsi:type="dcterms:W3CDTF">2023-01-16T21:50:34Z</dcterms:modified>
  <cp:category/>
  <cp:contentStatus/>
</cp:coreProperties>
</file>