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7A0FE90-9B2E-47A1-9423-BAC2E278FEB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" i="10" l="1"/>
  <c r="N27" i="25"/>
  <c r="M27" i="25"/>
  <c r="K27" i="25"/>
  <c r="G27" i="25"/>
  <c r="F27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17" i="10"/>
  <c r="L16" i="10"/>
  <c r="L15" i="10"/>
  <c r="L14" i="10"/>
  <c r="I14" i="10"/>
  <c r="I17" i="25" l="1"/>
  <c r="J17" i="25" s="1"/>
  <c r="H17" i="25"/>
  <c r="L17" i="22"/>
  <c r="L16" i="22"/>
  <c r="I16" i="25"/>
  <c r="J16" i="25" s="1"/>
  <c r="H16" i="25"/>
  <c r="I15" i="25"/>
  <c r="J15" i="25" s="1"/>
  <c r="H15" i="25"/>
  <c r="I14" i="25"/>
  <c r="J14" i="25" s="1"/>
  <c r="H14" i="25"/>
  <c r="I14" i="22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<sst xmlns="http://schemas.openxmlformats.org/spreadsheetml/2006/main" count="186" uniqueCount="49">
  <si>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</si>
  <si>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</si>
  <si>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</si>
  <si>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</si>
  <si>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</si>
  <si>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</si>
  <si>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</si>
  <si>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</si>
  <si>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</si>
  <si>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</si>
  <si>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</si>
  <si>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</si>
  <si>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</si>
  <si>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</si>
  <si>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</si>
  <si>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</si>
  <si>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</si>
  <si>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</si>
  <si>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</si>
  <si>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</si>
  <si>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</si>
  <si>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</si>
  <si>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</si>
  <si>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</si>
  <si>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</si>
  <si>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</si>
  <si>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</si>
  <si>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</si>
  <si>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</si>
  <si>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</si>
  <si>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</si>
  <si>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</si>
  <si>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</si>
  <si>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</si>
  <si>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ISIC</t>
  </si>
  <si>
    <t>IEME</t>
  </si>
  <si>
    <t>T</t>
  </si>
  <si>
    <t>DEPARTAMENTO DE CIENCIAS BASICAS</t>
  </si>
  <si>
    <t>CALCULO DIFERENCIAL</t>
  </si>
  <si>
    <t>ALGEBRA LINEAL</t>
  </si>
  <si>
    <t>CALCULO VECTORIAL</t>
  </si>
  <si>
    <t>104A</t>
  </si>
  <si>
    <t>102A</t>
  </si>
  <si>
    <t>304B</t>
  </si>
  <si>
    <t>306A</t>
  </si>
  <si>
    <t>IAMB</t>
  </si>
  <si>
    <t>ING. GREGORIO CRUZ PASCUAL</t>
  </si>
  <si>
    <t>DR. TONATIUH SOSME SANCHEZ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</si>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</sst>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120" zoomScaleNormal="120" zoomScaleSheetLayoutView="100" workbookViewId="0">
      <selection activeCell="M20" sqref="M2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48</v>
      </c>
      <c r="C8" s="30"/>
      <c r="D8" s="14" t="s">
        <v>4</v>
      </c>
      <c r="E8" s="5">
        <v>4</v>
      </c>
      <c r="G8" s="4" t="s">
        <v>5</v>
      </c>
      <c r="H8" s="5">
        <v>3</v>
      </c>
      <c r="I8" s="36" t="s">
        <v>6</v>
      </c>
      <c r="J8" s="36"/>
      <c r="K8" s="36"/>
      <c r="L8" s="30" t="s">
        <v>31</v>
      </c>
      <c r="M8" s="30"/>
      <c r="N8" s="30"/>
    </row>
    <row r="10" spans="1:17" x14ac:dyDescent="0.2">
      <c r="A10" s="4" t="s">
        <v>7</v>
      </c>
      <c r="B10" s="30" t="s">
        <v>46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20</v>
      </c>
      <c r="C14" s="9" t="s">
        <v>41</v>
      </c>
      <c r="D14" s="9" t="s">
        <v>34</v>
      </c>
      <c r="E14" s="9">
        <v>39</v>
      </c>
      <c r="F14" s="9">
        <v>39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1</v>
      </c>
      <c r="P14" s="11">
        <v>32</v>
      </c>
    </row>
    <row r="15" spans="1:17" s="11" customFormat="1" x14ac:dyDescent="0.2">
      <c r="A15" s="8" t="s">
        <v>39</v>
      </c>
      <c r="B15" s="9" t="s">
        <v>20</v>
      </c>
      <c r="C15" s="9" t="s">
        <v>42</v>
      </c>
      <c r="D15" s="9" t="s">
        <v>35</v>
      </c>
      <c r="E15" s="9">
        <v>32</v>
      </c>
      <c r="F15" s="9">
        <v>25</v>
      </c>
      <c r="G15" s="9"/>
      <c r="H15" s="10"/>
      <c r="I15" s="9">
        <v>7</v>
      </c>
      <c r="J15" s="10"/>
      <c r="K15" s="9">
        <v>0</v>
      </c>
      <c r="L15" s="10">
        <f t="shared" si="1"/>
        <v>0</v>
      </c>
      <c r="M15" s="9">
        <v>60</v>
      </c>
      <c r="N15" s="15">
        <v>0.78</v>
      </c>
    </row>
    <row r="16" spans="1:17" s="11" customFormat="1" x14ac:dyDescent="0.2">
      <c r="A16" s="8" t="s">
        <v>40</v>
      </c>
      <c r="B16" s="9" t="s">
        <v>20</v>
      </c>
      <c r="C16" s="9" t="s">
        <v>43</v>
      </c>
      <c r="D16" s="9" t="s">
        <v>34</v>
      </c>
      <c r="E16" s="9">
        <v>15</v>
      </c>
      <c r="F16" s="9">
        <v>10</v>
      </c>
      <c r="G16" s="9"/>
      <c r="H16" s="10"/>
      <c r="I16" s="9">
        <v>5</v>
      </c>
      <c r="J16" s="10"/>
      <c r="K16" s="9">
        <v>0</v>
      </c>
      <c r="L16" s="10">
        <f t="shared" si="1"/>
        <v>0</v>
      </c>
      <c r="M16" s="9">
        <v>49</v>
      </c>
      <c r="N16" s="15">
        <v>0.67</v>
      </c>
    </row>
    <row r="17" spans="1:14" s="11" customFormat="1" x14ac:dyDescent="0.2">
      <c r="A17" s="8" t="s">
        <v>40</v>
      </c>
      <c r="B17" s="9" t="s">
        <v>20</v>
      </c>
      <c r="C17" s="9" t="s">
        <v>44</v>
      </c>
      <c r="D17" s="9" t="s">
        <v>45</v>
      </c>
      <c r="E17" s="9">
        <v>30</v>
      </c>
      <c r="F17" s="9">
        <v>18</v>
      </c>
      <c r="G17" s="9"/>
      <c r="H17" s="10"/>
      <c r="I17" s="9">
        <v>12</v>
      </c>
      <c r="J17" s="10"/>
      <c r="K17" s="9">
        <v>0</v>
      </c>
      <c r="L17" s="10">
        <f t="shared" si="1"/>
        <v>0</v>
      </c>
      <c r="M17" s="9">
        <v>49</v>
      </c>
      <c r="N17" s="15">
        <v>0.6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116</v>
      </c>
      <c r="F28" s="17">
        <f>SUM(F14:F27)</f>
        <v>92</v>
      </c>
      <c r="G28" s="17">
        <f>SUM(G14:G27)</f>
        <v>0</v>
      </c>
      <c r="H28" s="18"/>
      <c r="I28" s="17">
        <f t="shared" si="0"/>
        <v>24</v>
      </c>
      <c r="J28" s="18"/>
      <c r="K28" s="17">
        <f>SUM(K14:K27)</f>
        <v>0</v>
      </c>
      <c r="L28" s="18">
        <f t="shared" si="1"/>
        <v>0</v>
      </c>
      <c r="M28" s="17">
        <f>AVERAGE(M14:M27)</f>
        <v>58.5</v>
      </c>
      <c r="N28" s="19">
        <f>AVERAGE(N14:N27)</f>
        <v>0.76250000000000007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GREGORIO CRUZ PASCUAL</v>
      </c>
      <c r="C37" s="24"/>
      <c r="D37" s="24"/>
      <c r="E37" s="13"/>
      <c r="F37" s="13"/>
      <c r="G37" s="24" t="s">
        <v>47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GREGORIO CRUZ PASCUAL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DIFERENCIAL</v>
      </c>
      <c r="B14" s="9" t="s">
        <v>30</v>
      </c>
      <c r="C14" s="9" t="str">
        <f>'1'!C14</f>
        <v>104A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GREGORIO CRUZ PASCUAL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GREGORIO CRUZ PASCUAL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104A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ALGEBRA LINEAL</v>
      </c>
      <c r="B15" s="9"/>
      <c r="C15" s="9" t="str">
        <f>'1'!C15</f>
        <v>102A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GREGORIO CRUZ PASCUAL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GREGORIO CRUZ PASCUAL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104A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ALGEBRA LINEAL</v>
      </c>
      <c r="B15" s="9"/>
      <c r="C15" s="9" t="str">
        <f>'1'!C15</f>
        <v>102A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GREGORIO CRUZ PASCUAL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7" zoomScale="120" zoomScaleNormal="120" zoomScaleSheetLayoutView="100" workbookViewId="0">
      <selection activeCell="G36" sqref="G36:J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6.42578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37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28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GREGORIO CRUZ PASCUAL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DIFERENCIAL</v>
      </c>
      <c r="B14" s="9" t="s">
        <v>36</v>
      </c>
      <c r="C14" s="9" t="str">
        <f>'1'!C14</f>
        <v>104A</v>
      </c>
      <c r="D14" s="9" t="str">
        <f>'1'!D14</f>
        <v>ISIC</v>
      </c>
      <c r="E14" s="9">
        <f>'1'!E14</f>
        <v>39</v>
      </c>
      <c r="F14" s="9">
        <v>18</v>
      </c>
      <c r="G14" s="9">
        <v>1</v>
      </c>
      <c r="H14" s="10">
        <f>(F14+G14)/E14</f>
        <v>0.48717948717948717</v>
      </c>
      <c r="I14" s="9">
        <f t="shared" ref="I14:I27" si="0">(E14-SUM(F14:G14))-K14</f>
        <v>19</v>
      </c>
      <c r="J14" s="10">
        <f t="shared" ref="J14:J27" si="1">I14/E14</f>
        <v>0.48717948717948717</v>
      </c>
      <c r="K14" s="9">
        <v>1</v>
      </c>
      <c r="L14" s="10">
        <f t="shared" ref="L14:L27" si="2">K14/E14</f>
        <v>2.564102564102564E-2</v>
      </c>
      <c r="M14" s="9">
        <v>80</v>
      </c>
      <c r="N14" s="15">
        <v>0.89</v>
      </c>
    </row>
    <row r="15" spans="1:14" s="11" customFormat="1" x14ac:dyDescent="0.2">
      <c r="A15" s="9" t="str">
        <f>'1'!A15</f>
        <v>ALGEBRA LINEAL</v>
      </c>
      <c r="B15" s="9" t="s">
        <v>36</v>
      </c>
      <c r="C15" s="9" t="str">
        <f>'1'!C15</f>
        <v>102A</v>
      </c>
      <c r="D15" s="9" t="str">
        <f>'1'!D15</f>
        <v>IEME</v>
      </c>
      <c r="E15" s="9">
        <f>'1'!E15</f>
        <v>32</v>
      </c>
      <c r="F15" s="9">
        <v>15</v>
      </c>
      <c r="G15" s="9">
        <v>0</v>
      </c>
      <c r="H15" s="10">
        <f t="shared" ref="H15:H17" si="3">(F15+G15)/E15</f>
        <v>0.46875</v>
      </c>
      <c r="I15" s="9">
        <f t="shared" si="0"/>
        <v>17</v>
      </c>
      <c r="J15" s="10">
        <f t="shared" si="1"/>
        <v>0.53125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'1'!A16</f>
        <v>CALCULO VECTORIAL</v>
      </c>
      <c r="B16" s="9" t="s">
        <v>36</v>
      </c>
      <c r="C16" s="9" t="str">
        <f>'1'!C16</f>
        <v>304B</v>
      </c>
      <c r="D16" s="9" t="str">
        <f>'1'!D16</f>
        <v>ISIC</v>
      </c>
      <c r="E16" s="9">
        <f>'1'!E16</f>
        <v>15</v>
      </c>
      <c r="F16" s="9">
        <v>35</v>
      </c>
      <c r="G16" s="9">
        <v>0</v>
      </c>
      <c r="H16" s="10">
        <f t="shared" si="3"/>
        <v>2.3333333333333335</v>
      </c>
      <c r="I16" s="9">
        <f t="shared" si="0"/>
        <v>-20</v>
      </c>
      <c r="J16" s="10">
        <f t="shared" si="1"/>
        <v>-1.3333333333333333</v>
      </c>
      <c r="K16" s="9">
        <v>0</v>
      </c>
      <c r="L16" s="10">
        <f t="shared" si="2"/>
        <v>0</v>
      </c>
      <c r="M16" s="9">
        <v>72</v>
      </c>
      <c r="N16" s="15">
        <v>0.78</v>
      </c>
    </row>
    <row r="17" spans="1:14" s="11" customFormat="1" x14ac:dyDescent="0.2">
      <c r="A17" s="9">
        <f>'1'!A18</f>
        <v>0</v>
      </c>
      <c r="B17" s="9" t="s">
        <v>36</v>
      </c>
      <c r="C17" s="9">
        <f>'1'!C18</f>
        <v>0</v>
      </c>
      <c r="D17" s="9">
        <f>'1'!D18</f>
        <v>0</v>
      </c>
      <c r="E17" s="9">
        <f>'1'!E18</f>
        <v>0</v>
      </c>
      <c r="F17" s="9">
        <v>20</v>
      </c>
      <c r="G17" s="9">
        <v>3</v>
      </c>
      <c r="H17" s="10" t="e">
        <f t="shared" si="3"/>
        <v>#DIV/0!</v>
      </c>
      <c r="I17" s="9">
        <f t="shared" si="0"/>
        <v>-23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75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86</v>
      </c>
      <c r="F27" s="17">
        <f>SUM(F14:F26)</f>
        <v>88</v>
      </c>
      <c r="G27" s="17">
        <f>SUM(G14:G26)</f>
        <v>4</v>
      </c>
      <c r="H27" s="18">
        <f>SUM(F27:G27)/E27</f>
        <v>1.069767441860465</v>
      </c>
      <c r="I27" s="17">
        <f t="shared" si="0"/>
        <v>-7</v>
      </c>
      <c r="J27" s="18">
        <f t="shared" si="1"/>
        <v>-8.1395348837209308E-2</v>
      </c>
      <c r="K27" s="17">
        <f>SUM(K14:K26)</f>
        <v>1</v>
      </c>
      <c r="L27" s="18">
        <f t="shared" si="2"/>
        <v>1.1627906976744186E-2</v>
      </c>
      <c r="M27" s="17">
        <f>AVERAGE(M14:M26)</f>
        <v>81.75</v>
      </c>
      <c r="N27" s="19">
        <f>AVERAGE(N14:N26)</f>
        <v>0.875</v>
      </c>
    </row>
    <row r="29" spans="1:14" ht="120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26</v>
      </c>
      <c r="C32" s="27"/>
      <c r="D32" s="27"/>
      <c r="G32" s="28" t="s">
        <v>27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"/>
    <row r="36" spans="1:10" ht="45" customHeight="1" x14ac:dyDescent="0.2">
      <c r="B36" s="24" t="str">
        <f>B10</f>
        <v>ING. GREGORIO CRUZ PASCUAL</v>
      </c>
      <c r="C36" s="24"/>
      <c r="D36" s="24"/>
      <c r="E36" s="13"/>
      <c r="F36" s="13"/>
      <c r="G36" s="24"/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ITSSAT</cp:lastModifiedBy>
  <cp:revision/>
  <dcterms:created xsi:type="dcterms:W3CDTF">2021-11-22T14:45:25Z</dcterms:created>
  <dcterms:modified xsi:type="dcterms:W3CDTF">2022-12-05T00:41:14Z</dcterms:modified>
  <cp:category/>
  <cp:contentStatus/>
</cp:coreProperties>
</file>