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5B57783C-3D32-4423-A40F-50742816B68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1" i="10" l="1"/>
  <c r="L20" i="10"/>
  <c r="L19" i="10"/>
  <c r="L18" i="10"/>
  <c r="N27" i="25" l="1"/>
  <c r="M27" i="25"/>
  <c r="K27" i="25"/>
  <c r="G27" i="25"/>
  <c r="F27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6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H21" i="22"/>
  <c r="I20" i="22"/>
  <c r="J20" i="22" s="1"/>
  <c r="L19" i="22"/>
  <c r="H19" i="22"/>
  <c r="H16" i="22"/>
  <c r="L15" i="22"/>
  <c r="I15" i="22"/>
  <c r="J15" i="22" s="1"/>
  <c r="H15" i="22"/>
  <c r="B37" i="10"/>
  <c r="N28" i="10"/>
  <c r="M28" i="10"/>
  <c r="K28" i="10"/>
  <c r="G28" i="10"/>
  <c r="F28" i="10"/>
  <c r="E28" i="10"/>
  <c r="L17" i="10"/>
  <c r="L16" i="10"/>
  <c r="L15" i="10"/>
  <c r="L14" i="10"/>
  <c r="I14" i="10"/>
  <c r="H20" i="22" l="1"/>
  <c r="I17" i="22"/>
  <c r="J17" i="22" s="1"/>
  <c r="I17" i="25"/>
  <c r="J17" i="25" s="1"/>
  <c r="H17" i="25"/>
  <c r="L17" i="22"/>
  <c r="L16" i="22"/>
  <c r="I16" i="25"/>
  <c r="J16" i="25" s="1"/>
  <c r="H16" i="25"/>
  <c r="I15" i="25"/>
  <c r="J15" i="25" s="1"/>
  <c r="H15" i="25"/>
  <c r="I14" i="25"/>
  <c r="J14" i="25" s="1"/>
  <c r="H14" i="25"/>
  <c r="I14" i="22"/>
  <c r="J14" i="22" s="1"/>
  <c r="L14" i="25"/>
  <c r="L15" i="25"/>
  <c r="L16" i="25"/>
  <c r="L17" i="25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<sst xmlns="http://schemas.openxmlformats.org/spreadsheetml/2006/main" count="202" uniqueCount="53">
  <si>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</si>
  <si>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</si>
  <si>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</si>
  <si>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</si>
  <si>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</si>
  <si>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</si>
  <si>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</si>
  <si>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</si>
  <si>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</si>
  <si>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</si>
  <si>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</si>
  <si>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</si>
  <si>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</si>
  <si>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</si>
  <si>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</si>
  <si>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</si>
  <si>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</si>
  <si>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</si>
  <si>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</si>
  <si>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</si>
  <si>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</si>
  <si>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</si>
  <si>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</si>
  <si>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</si>
  <si>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</si>
  <si>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</si>
  <si>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</si>
  <si>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</si>
  <si>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</si>
  <si>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</si>
  <si>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</t>
  </si>
  <si>
    <t>SEP 22- ENE 23</t>
  </si>
  <si>
    <t>LICENCIATURA EN ADMINISTRACION</t>
  </si>
  <si>
    <t>LICENCIATURA EN ADMINISTRACIÓN</t>
  </si>
  <si>
    <t>ISIC</t>
  </si>
  <si>
    <t>IEME</t>
  </si>
  <si>
    <t>T</t>
  </si>
  <si>
    <t>DEPARTAMENTO DE CIENCIAS BASICAS</t>
  </si>
  <si>
    <t>CALCULO DIFERENCIAL</t>
  </si>
  <si>
    <t>CALCULO VECTORIAL</t>
  </si>
  <si>
    <t>104A</t>
  </si>
  <si>
    <t>102A</t>
  </si>
  <si>
    <t>304B</t>
  </si>
  <si>
    <t>306A</t>
  </si>
  <si>
    <t>IAMB</t>
  </si>
  <si>
    <t>ING. GREGORIO CRUZ PASCUAL</t>
  </si>
  <si>
    <t>DR. TONATIUH SOSME SANCHEZ</t>
  </si>
  <si>
    <t>2°</t>
  </si>
  <si>
    <t>ALGRBRA LINEAL</t>
  </si>
  <si>
    <t>CALCULO VECTORAL</t>
  </si>
  <si>
    <t>ISMB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</si>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</sst>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7"/>
  <sheetViews>
    <sheetView tabSelected="1" topLeftCell="B7" zoomScale="120" zoomScaleNormal="120" zoomScaleSheetLayoutView="100" workbookViewId="0">
      <selection activeCell="N21" sqref="N21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37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47</v>
      </c>
      <c r="C8" s="35"/>
      <c r="D8" s="14" t="s">
        <v>4</v>
      </c>
      <c r="E8" s="5">
        <v>4</v>
      </c>
      <c r="G8" s="4" t="s">
        <v>5</v>
      </c>
      <c r="H8" s="5">
        <v>3</v>
      </c>
      <c r="I8" s="34" t="s">
        <v>6</v>
      </c>
      <c r="J8" s="34"/>
      <c r="K8" s="34"/>
      <c r="L8" s="35" t="s">
        <v>31</v>
      </c>
      <c r="M8" s="35"/>
      <c r="N8" s="35"/>
    </row>
    <row r="10" spans="1:14" x14ac:dyDescent="0.2">
      <c r="A10" s="4" t="s">
        <v>7</v>
      </c>
      <c r="B10" s="35" t="s">
        <v>45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8" t="s">
        <v>38</v>
      </c>
      <c r="B14" s="9" t="s">
        <v>51</v>
      </c>
      <c r="C14" s="9" t="s">
        <v>40</v>
      </c>
      <c r="D14" s="9" t="s">
        <v>34</v>
      </c>
      <c r="E14" s="9">
        <v>41</v>
      </c>
      <c r="F14" s="9">
        <v>41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1</v>
      </c>
    </row>
    <row r="15" spans="1:14" s="11" customFormat="1" x14ac:dyDescent="0.2">
      <c r="A15" s="8" t="s">
        <v>38</v>
      </c>
      <c r="B15" s="9" t="s">
        <v>52</v>
      </c>
      <c r="C15" s="9" t="s">
        <v>40</v>
      </c>
      <c r="D15" s="9" t="s">
        <v>34</v>
      </c>
      <c r="E15" s="9">
        <v>41</v>
      </c>
      <c r="F15" s="9">
        <v>41</v>
      </c>
      <c r="G15" s="9"/>
      <c r="H15" s="10"/>
      <c r="I15" s="9">
        <v>0</v>
      </c>
      <c r="J15" s="10"/>
      <c r="K15" s="9">
        <v>0</v>
      </c>
      <c r="L15" s="10">
        <f t="shared" si="1"/>
        <v>0</v>
      </c>
      <c r="M15" s="9">
        <v>82</v>
      </c>
      <c r="N15" s="15">
        <v>1</v>
      </c>
    </row>
    <row r="16" spans="1:14" s="11" customFormat="1" x14ac:dyDescent="0.2">
      <c r="A16" s="8" t="s">
        <v>48</v>
      </c>
      <c r="B16" s="9" t="s">
        <v>51</v>
      </c>
      <c r="C16" s="9" t="s">
        <v>41</v>
      </c>
      <c r="D16" s="9" t="s">
        <v>35</v>
      </c>
      <c r="E16" s="9">
        <v>34</v>
      </c>
      <c r="F16" s="9">
        <v>34</v>
      </c>
      <c r="G16" s="9"/>
      <c r="H16" s="10"/>
      <c r="I16" s="9">
        <v>0</v>
      </c>
      <c r="J16" s="10"/>
      <c r="K16" s="9">
        <v>0</v>
      </c>
      <c r="L16" s="10">
        <f t="shared" si="1"/>
        <v>0</v>
      </c>
      <c r="M16" s="9">
        <v>83</v>
      </c>
      <c r="N16" s="15">
        <v>1</v>
      </c>
    </row>
    <row r="17" spans="1:14" s="11" customFormat="1" x14ac:dyDescent="0.2">
      <c r="A17" s="8" t="s">
        <v>48</v>
      </c>
      <c r="B17" s="9" t="s">
        <v>52</v>
      </c>
      <c r="C17" s="9" t="s">
        <v>41</v>
      </c>
      <c r="D17" s="9" t="s">
        <v>35</v>
      </c>
      <c r="E17" s="9">
        <v>34</v>
      </c>
      <c r="F17" s="9">
        <v>34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86</v>
      </c>
      <c r="N17" s="15">
        <v>1</v>
      </c>
    </row>
    <row r="18" spans="1:14" s="11" customFormat="1" x14ac:dyDescent="0.2">
      <c r="A18" s="8" t="s">
        <v>49</v>
      </c>
      <c r="B18" s="9" t="s">
        <v>51</v>
      </c>
      <c r="C18" s="9" t="s">
        <v>42</v>
      </c>
      <c r="D18" s="9" t="s">
        <v>34</v>
      </c>
      <c r="E18" s="9">
        <v>15</v>
      </c>
      <c r="F18" s="9">
        <v>15</v>
      </c>
      <c r="G18" s="9"/>
      <c r="H18" s="21"/>
      <c r="I18" s="22">
        <v>0</v>
      </c>
      <c r="J18" s="21"/>
      <c r="K18" s="22">
        <v>0</v>
      </c>
      <c r="L18" s="21">
        <f t="shared" si="1"/>
        <v>0</v>
      </c>
      <c r="M18" s="9">
        <v>85</v>
      </c>
      <c r="N18" s="15">
        <v>1</v>
      </c>
    </row>
    <row r="19" spans="1:14" s="11" customFormat="1" x14ac:dyDescent="0.2">
      <c r="A19" s="8" t="s">
        <v>39</v>
      </c>
      <c r="B19" s="9" t="s">
        <v>52</v>
      </c>
      <c r="C19" s="9" t="s">
        <v>42</v>
      </c>
      <c r="D19" s="9" t="s">
        <v>34</v>
      </c>
      <c r="E19" s="9">
        <v>15</v>
      </c>
      <c r="F19" s="9">
        <v>15</v>
      </c>
      <c r="G19" s="9"/>
      <c r="H19" s="21"/>
      <c r="I19" s="22">
        <v>0</v>
      </c>
      <c r="J19" s="21"/>
      <c r="K19" s="22">
        <v>0</v>
      </c>
      <c r="L19" s="21">
        <f t="shared" si="1"/>
        <v>0</v>
      </c>
      <c r="M19" s="9">
        <v>85</v>
      </c>
      <c r="N19" s="15">
        <v>1</v>
      </c>
    </row>
    <row r="20" spans="1:14" s="11" customFormat="1" x14ac:dyDescent="0.2">
      <c r="A20" s="8" t="s">
        <v>39</v>
      </c>
      <c r="B20" s="9" t="s">
        <v>51</v>
      </c>
      <c r="C20" s="9" t="s">
        <v>43</v>
      </c>
      <c r="D20" s="9" t="s">
        <v>44</v>
      </c>
      <c r="E20" s="9">
        <v>31</v>
      </c>
      <c r="F20" s="9">
        <v>29</v>
      </c>
      <c r="G20" s="9"/>
      <c r="H20" s="21"/>
      <c r="I20" s="22">
        <v>2</v>
      </c>
      <c r="J20" s="21"/>
      <c r="K20" s="22">
        <v>0</v>
      </c>
      <c r="L20" s="21">
        <f t="shared" si="1"/>
        <v>0</v>
      </c>
      <c r="M20" s="9">
        <v>73</v>
      </c>
      <c r="N20" s="15">
        <v>0.94</v>
      </c>
    </row>
    <row r="21" spans="1:14" s="11" customFormat="1" x14ac:dyDescent="0.2">
      <c r="A21" s="8" t="s">
        <v>39</v>
      </c>
      <c r="B21" s="9" t="s">
        <v>52</v>
      </c>
      <c r="C21" s="9" t="s">
        <v>43</v>
      </c>
      <c r="D21" s="9" t="s">
        <v>50</v>
      </c>
      <c r="E21" s="9">
        <v>31</v>
      </c>
      <c r="F21" s="9">
        <v>31</v>
      </c>
      <c r="G21" s="9"/>
      <c r="H21" s="21"/>
      <c r="I21" s="22">
        <v>0</v>
      </c>
      <c r="J21" s="21"/>
      <c r="K21" s="22">
        <v>0</v>
      </c>
      <c r="L21" s="21">
        <f t="shared" si="1"/>
        <v>0</v>
      </c>
      <c r="M21" s="9">
        <v>77</v>
      </c>
      <c r="N21" s="15">
        <v>0.97</v>
      </c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/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/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/>
      <c r="J27" s="21"/>
      <c r="K27" s="22"/>
      <c r="L27" s="21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242</v>
      </c>
      <c r="F28" s="17">
        <f>SUM(F14:F27)</f>
        <v>240</v>
      </c>
      <c r="G28" s="17">
        <f>SUM(G14:G27)</f>
        <v>0</v>
      </c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17">
        <f>AVERAGE(M14:M27)</f>
        <v>81.375</v>
      </c>
      <c r="N28" s="19">
        <f>AVERAGE(N14:N27)</f>
        <v>0.98874999999999991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GREGORIO CRUZ PASCUAL</v>
      </c>
      <c r="C37" s="41"/>
      <c r="D37" s="41"/>
      <c r="E37" s="13"/>
      <c r="F37" s="13"/>
      <c r="G37" s="41" t="s">
        <v>46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SEP 22- ENE 23</v>
      </c>
      <c r="M8" s="35"/>
      <c r="N8" s="35"/>
    </row>
    <row r="10" spans="1:14" x14ac:dyDescent="0.2">
      <c r="A10" s="4" t="s">
        <v>7</v>
      </c>
      <c r="B10" s="35" t="str">
        <f>'1'!B10</f>
        <v>ING. GREGORIO CRUZ PASCUAL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CALCULO DIFERENCIAL</v>
      </c>
      <c r="B14" s="9" t="s">
        <v>30</v>
      </c>
      <c r="C14" s="9" t="str">
        <f>'1'!C14</f>
        <v>104A</v>
      </c>
      <c r="D14" s="9" t="str">
        <f>'1'!D14</f>
        <v>ISIC</v>
      </c>
      <c r="E14" s="9">
        <f>'1'!E14</f>
        <v>41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41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ALGRBRA LINEAL</v>
      </c>
      <c r="B16" s="9"/>
      <c r="C16" s="9" t="str">
        <f>'1'!C16</f>
        <v>102A</v>
      </c>
      <c r="D16" s="9" t="str">
        <f>'1'!D16</f>
        <v>IEME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ALGRBRA LINEAL</v>
      </c>
      <c r="B17" s="9"/>
      <c r="C17" s="9" t="str">
        <f>'1'!C17</f>
        <v>102A</v>
      </c>
      <c r="D17" s="9" t="str">
        <f>'1'!D17</f>
        <v>IEME</v>
      </c>
      <c r="E17" s="9">
        <f>'1'!E17</f>
        <v>34</v>
      </c>
      <c r="F17" s="9"/>
      <c r="G17" s="9"/>
      <c r="H17" s="10">
        <f t="shared" si="0"/>
        <v>0</v>
      </c>
      <c r="I17" s="9">
        <f t="shared" si="1"/>
        <v>34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CALCULO VECTORAL</v>
      </c>
      <c r="B18" s="9"/>
      <c r="C18" s="9" t="str">
        <f>'1'!C18</f>
        <v>304B</v>
      </c>
      <c r="D18" s="9" t="str">
        <f>'1'!D18</f>
        <v>ISIC</v>
      </c>
      <c r="E18" s="9">
        <f>'1'!E18</f>
        <v>15</v>
      </c>
      <c r="F18" s="9"/>
      <c r="G18" s="9"/>
      <c r="H18" s="10">
        <f t="shared" si="0"/>
        <v>0</v>
      </c>
      <c r="I18" s="9">
        <f t="shared" si="1"/>
        <v>15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CALCULO VECTORIAL</v>
      </c>
      <c r="B19" s="9"/>
      <c r="C19" s="9" t="str">
        <f>'1'!C19</f>
        <v>304B</v>
      </c>
      <c r="D19" s="9" t="str">
        <f>'1'!D19</f>
        <v>ISIC</v>
      </c>
      <c r="E19" s="9">
        <f>'1'!E19</f>
        <v>15</v>
      </c>
      <c r="F19" s="9"/>
      <c r="G19" s="9"/>
      <c r="H19" s="10">
        <f t="shared" si="0"/>
        <v>0</v>
      </c>
      <c r="I19" s="9">
        <f t="shared" si="1"/>
        <v>15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 t="str">
        <f>'1'!A20</f>
        <v>CALCULO VECTORIAL</v>
      </c>
      <c r="B20" s="9"/>
      <c r="C20" s="9" t="str">
        <f>'1'!C20</f>
        <v>306A</v>
      </c>
      <c r="D20" s="9" t="str">
        <f>'1'!D20</f>
        <v>IAMB</v>
      </c>
      <c r="E20" s="9">
        <f>'1'!E20</f>
        <v>31</v>
      </c>
      <c r="F20" s="9"/>
      <c r="G20" s="9"/>
      <c r="H20" s="10">
        <f t="shared" si="0"/>
        <v>0</v>
      </c>
      <c r="I20" s="9">
        <f t="shared" si="1"/>
        <v>31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 t="str">
        <f>'1'!A21</f>
        <v>CALCULO VECTORIAL</v>
      </c>
      <c r="B21" s="9"/>
      <c r="C21" s="9" t="str">
        <f>'1'!C21</f>
        <v>306A</v>
      </c>
      <c r="D21" s="9" t="str">
        <f>'1'!D21</f>
        <v>ISMB</v>
      </c>
      <c r="E21" s="9">
        <f>'1'!E21</f>
        <v>31</v>
      </c>
      <c r="F21" s="9"/>
      <c r="G21" s="9"/>
      <c r="H21" s="10">
        <f t="shared" si="0"/>
        <v>0</v>
      </c>
      <c r="I21" s="9">
        <f t="shared" si="1"/>
        <v>31</v>
      </c>
      <c r="J21" s="10">
        <f t="shared" si="2"/>
        <v>1</v>
      </c>
      <c r="K21" s="9"/>
      <c r="L21" s="10">
        <f t="shared" si="3"/>
        <v>0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201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GREGORIO CRUZ PASCUAL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33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SEP 22- ENE 23</v>
      </c>
      <c r="M8" s="35"/>
      <c r="N8" s="35"/>
    </row>
    <row r="10" spans="1:14" x14ac:dyDescent="0.2">
      <c r="A10" s="4" t="s">
        <v>7</v>
      </c>
      <c r="B10" s="35" t="str">
        <f>'1'!B10</f>
        <v>ING. GREGORIO CRUZ PASCUAL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CALCULO DIFERENCIAL</v>
      </c>
      <c r="B14" s="9"/>
      <c r="C14" s="9" t="str">
        <f>'1'!C14</f>
        <v>104A</v>
      </c>
      <c r="D14" s="9" t="str">
        <f>'1'!D14</f>
        <v>ISIC</v>
      </c>
      <c r="E14" s="9">
        <f>'1'!E14</f>
        <v>41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DIFERENCIAL</v>
      </c>
      <c r="B15" s="9"/>
      <c r="C15" s="9" t="str">
        <f>'1'!C15</f>
        <v>104A</v>
      </c>
      <c r="D15" s="9" t="str">
        <f>'1'!D15</f>
        <v>ISIC</v>
      </c>
      <c r="E15" s="9">
        <f>'1'!E15</f>
        <v>41</v>
      </c>
      <c r="F15" s="9"/>
      <c r="G15" s="9"/>
      <c r="H15" s="10">
        <f t="shared" si="0"/>
        <v>0</v>
      </c>
      <c r="I15" s="9">
        <f t="shared" si="1"/>
        <v>41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ALGRBRA LINEAL</v>
      </c>
      <c r="B16" s="9"/>
      <c r="C16" s="9" t="str">
        <f>'1'!C16</f>
        <v>102A</v>
      </c>
      <c r="D16" s="9" t="str">
        <f>'1'!D16</f>
        <v>IEME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ALGRBRA LINEAL</v>
      </c>
      <c r="B17" s="9"/>
      <c r="C17" s="9" t="str">
        <f>'1'!C17</f>
        <v>102A</v>
      </c>
      <c r="D17" s="9" t="str">
        <f>'1'!D17</f>
        <v>IEME</v>
      </c>
      <c r="E17" s="9">
        <f>'1'!E17</f>
        <v>34</v>
      </c>
      <c r="F17" s="9"/>
      <c r="G17" s="9"/>
      <c r="H17" s="10">
        <f t="shared" si="0"/>
        <v>0</v>
      </c>
      <c r="I17" s="9">
        <f t="shared" si="1"/>
        <v>34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CALCULO VECTORAL</v>
      </c>
      <c r="B18" s="9"/>
      <c r="C18" s="9" t="str">
        <f>'1'!C18</f>
        <v>304B</v>
      </c>
      <c r="D18" s="9" t="str">
        <f>'1'!D18</f>
        <v>ISIC</v>
      </c>
      <c r="E18" s="9">
        <f>'1'!E18</f>
        <v>15</v>
      </c>
      <c r="F18" s="9"/>
      <c r="G18" s="9"/>
      <c r="H18" s="10">
        <f t="shared" si="0"/>
        <v>0</v>
      </c>
      <c r="I18" s="9">
        <f t="shared" si="1"/>
        <v>15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CALCULO VECTORIAL</v>
      </c>
      <c r="B19" s="9"/>
      <c r="C19" s="9" t="str">
        <f>'1'!C19</f>
        <v>304B</v>
      </c>
      <c r="D19" s="9" t="str">
        <f>'1'!D19</f>
        <v>ISIC</v>
      </c>
      <c r="E19" s="9">
        <f>'1'!E19</f>
        <v>15</v>
      </c>
      <c r="F19" s="9"/>
      <c r="G19" s="9"/>
      <c r="H19" s="10">
        <f t="shared" si="0"/>
        <v>0</v>
      </c>
      <c r="I19" s="9">
        <f t="shared" si="1"/>
        <v>15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 t="str">
        <f>'1'!A20</f>
        <v>CALCULO VECTORIAL</v>
      </c>
      <c r="B20" s="9"/>
      <c r="C20" s="9" t="str">
        <f>'1'!C20</f>
        <v>306A</v>
      </c>
      <c r="D20" s="9" t="str">
        <f>'1'!D20</f>
        <v>IAMB</v>
      </c>
      <c r="E20" s="9">
        <f>'1'!E20</f>
        <v>31</v>
      </c>
      <c r="F20" s="9"/>
      <c r="G20" s="9"/>
      <c r="H20" s="10">
        <f t="shared" si="0"/>
        <v>0</v>
      </c>
      <c r="I20" s="9">
        <f t="shared" si="1"/>
        <v>31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 t="str">
        <f>'1'!A21</f>
        <v>CALCULO VECTORIAL</v>
      </c>
      <c r="B21" s="9"/>
      <c r="C21" s="9" t="str">
        <f>'1'!C21</f>
        <v>306A</v>
      </c>
      <c r="D21" s="9" t="str">
        <f>'1'!D21</f>
        <v>ISMB</v>
      </c>
      <c r="E21" s="9">
        <f>'1'!E21</f>
        <v>31</v>
      </c>
      <c r="F21" s="9"/>
      <c r="G21" s="9"/>
      <c r="H21" s="10">
        <f t="shared" si="0"/>
        <v>0</v>
      </c>
      <c r="I21" s="9">
        <f t="shared" si="1"/>
        <v>31</v>
      </c>
      <c r="J21" s="10">
        <f t="shared" si="2"/>
        <v>1</v>
      </c>
      <c r="K21" s="9"/>
      <c r="L21" s="10">
        <f t="shared" si="3"/>
        <v>0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242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242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GREGORIO CRUZ PASCUAL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33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SEP 22- ENE 23</v>
      </c>
      <c r="M8" s="35"/>
      <c r="N8" s="35"/>
    </row>
    <row r="10" spans="1:14" x14ac:dyDescent="0.2">
      <c r="A10" s="4" t="s">
        <v>7</v>
      </c>
      <c r="B10" s="35" t="str">
        <f>'1'!B10</f>
        <v>ING. GREGORIO CRUZ PASCUAL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CALCULO DIFERENCIAL</v>
      </c>
      <c r="B14" s="9"/>
      <c r="C14" s="9" t="str">
        <f>'1'!C14</f>
        <v>104A</v>
      </c>
      <c r="D14" s="9" t="str">
        <f>'1'!D14</f>
        <v>ISIC</v>
      </c>
      <c r="E14" s="9">
        <f>'1'!E14</f>
        <v>41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DIFERENCIAL</v>
      </c>
      <c r="B15" s="9"/>
      <c r="C15" s="9" t="str">
        <f>'1'!C15</f>
        <v>104A</v>
      </c>
      <c r="D15" s="9" t="str">
        <f>'1'!D15</f>
        <v>ISIC</v>
      </c>
      <c r="E15" s="9">
        <f>'1'!E15</f>
        <v>41</v>
      </c>
      <c r="F15" s="9"/>
      <c r="G15" s="9"/>
      <c r="H15" s="10">
        <f t="shared" si="0"/>
        <v>0</v>
      </c>
      <c r="I15" s="9">
        <f t="shared" si="1"/>
        <v>41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ALGRBRA LINEAL</v>
      </c>
      <c r="B16" s="9"/>
      <c r="C16" s="9" t="str">
        <f>'1'!C16</f>
        <v>102A</v>
      </c>
      <c r="D16" s="9" t="str">
        <f>'1'!D16</f>
        <v>IEME</v>
      </c>
      <c r="E16" s="9">
        <f>'1'!E16</f>
        <v>34</v>
      </c>
      <c r="F16" s="9"/>
      <c r="G16" s="9"/>
      <c r="H16" s="10">
        <f t="shared" si="0"/>
        <v>0</v>
      </c>
      <c r="I16" s="9">
        <f t="shared" si="1"/>
        <v>34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ALGRBRA LINEAL</v>
      </c>
      <c r="B17" s="9"/>
      <c r="C17" s="9" t="str">
        <f>'1'!C17</f>
        <v>102A</v>
      </c>
      <c r="D17" s="9" t="str">
        <f>'1'!D17</f>
        <v>IEME</v>
      </c>
      <c r="E17" s="9">
        <f>'1'!E17</f>
        <v>34</v>
      </c>
      <c r="F17" s="9"/>
      <c r="G17" s="9"/>
      <c r="H17" s="10">
        <f t="shared" si="0"/>
        <v>0</v>
      </c>
      <c r="I17" s="9">
        <f t="shared" si="1"/>
        <v>34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CALCULO VECTORAL</v>
      </c>
      <c r="B18" s="9"/>
      <c r="C18" s="9" t="str">
        <f>'1'!C18</f>
        <v>304B</v>
      </c>
      <c r="D18" s="9" t="str">
        <f>'1'!D18</f>
        <v>ISIC</v>
      </c>
      <c r="E18" s="9">
        <f>'1'!E18</f>
        <v>15</v>
      </c>
      <c r="F18" s="9"/>
      <c r="G18" s="9"/>
      <c r="H18" s="10">
        <f t="shared" si="0"/>
        <v>0</v>
      </c>
      <c r="I18" s="9">
        <f t="shared" si="1"/>
        <v>15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CALCULO VECTORIAL</v>
      </c>
      <c r="B19" s="9"/>
      <c r="C19" s="9" t="str">
        <f>'1'!C19</f>
        <v>304B</v>
      </c>
      <c r="D19" s="9" t="str">
        <f>'1'!D19</f>
        <v>ISIC</v>
      </c>
      <c r="E19" s="9">
        <f>'1'!E19</f>
        <v>15</v>
      </c>
      <c r="F19" s="9"/>
      <c r="G19" s="9"/>
      <c r="H19" s="10">
        <f t="shared" si="0"/>
        <v>0</v>
      </c>
      <c r="I19" s="9">
        <f t="shared" si="1"/>
        <v>15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 t="str">
        <f>'1'!A20</f>
        <v>CALCULO VECTORIAL</v>
      </c>
      <c r="B20" s="9"/>
      <c r="C20" s="9" t="str">
        <f>'1'!C20</f>
        <v>306A</v>
      </c>
      <c r="D20" s="9" t="str">
        <f>'1'!D20</f>
        <v>IAMB</v>
      </c>
      <c r="E20" s="9">
        <f>'1'!E20</f>
        <v>31</v>
      </c>
      <c r="F20" s="9"/>
      <c r="G20" s="9"/>
      <c r="H20" s="10">
        <f t="shared" si="0"/>
        <v>0</v>
      </c>
      <c r="I20" s="9">
        <f t="shared" si="1"/>
        <v>31</v>
      </c>
      <c r="J20" s="10">
        <f t="shared" si="2"/>
        <v>1</v>
      </c>
      <c r="K20" s="9"/>
      <c r="L20" s="10">
        <f t="shared" si="3"/>
        <v>0</v>
      </c>
      <c r="M20" s="9"/>
      <c r="N20" s="15"/>
    </row>
    <row r="21" spans="1:14" s="11" customFormat="1" x14ac:dyDescent="0.2">
      <c r="A21" s="9" t="str">
        <f>'1'!A21</f>
        <v>CALCULO VECTORIAL</v>
      </c>
      <c r="B21" s="9"/>
      <c r="C21" s="9" t="str">
        <f>'1'!C21</f>
        <v>306A</v>
      </c>
      <c r="D21" s="9" t="str">
        <f>'1'!D21</f>
        <v>ISMB</v>
      </c>
      <c r="E21" s="9">
        <f>'1'!E21</f>
        <v>31</v>
      </c>
      <c r="F21" s="9"/>
      <c r="G21" s="9"/>
      <c r="H21" s="10">
        <f t="shared" si="0"/>
        <v>0</v>
      </c>
      <c r="I21" s="9">
        <f t="shared" si="1"/>
        <v>31</v>
      </c>
      <c r="J21" s="10">
        <f t="shared" si="2"/>
        <v>1</v>
      </c>
      <c r="K21" s="9"/>
      <c r="L21" s="10">
        <f t="shared" si="3"/>
        <v>0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242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242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GREGORIO CRUZ PASCUAL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N36"/>
  <sheetViews>
    <sheetView topLeftCell="A7" zoomScale="120" zoomScaleNormal="120" zoomScaleSheetLayoutView="100" workbookViewId="0">
      <selection activeCell="G36" sqref="G36:J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6.425781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37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28</v>
      </c>
      <c r="C8" s="35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SEP 22- ENE 23</v>
      </c>
      <c r="M8" s="35"/>
      <c r="N8" s="35"/>
    </row>
    <row r="10" spans="1:14" x14ac:dyDescent="0.2">
      <c r="A10" s="4" t="s">
        <v>7</v>
      </c>
      <c r="B10" s="35" t="str">
        <f>'1'!B10</f>
        <v>ING. GREGORIO CRUZ PASCUAL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CALCULO DIFERENCIAL</v>
      </c>
      <c r="B14" s="9" t="s">
        <v>36</v>
      </c>
      <c r="C14" s="9" t="str">
        <f>'1'!C14</f>
        <v>104A</v>
      </c>
      <c r="D14" s="9" t="str">
        <f>'1'!D14</f>
        <v>ISIC</v>
      </c>
      <c r="E14" s="9">
        <f>'1'!E14</f>
        <v>41</v>
      </c>
      <c r="F14" s="9">
        <v>18</v>
      </c>
      <c r="G14" s="9">
        <v>1</v>
      </c>
      <c r="H14" s="10">
        <f>(F14+G14)/E14</f>
        <v>0.46341463414634149</v>
      </c>
      <c r="I14" s="9">
        <f t="shared" ref="I14:I27" si="0">(E14-SUM(F14:G14))-K14</f>
        <v>21</v>
      </c>
      <c r="J14" s="10">
        <f t="shared" ref="J14:J27" si="1">I14/E14</f>
        <v>0.51219512195121952</v>
      </c>
      <c r="K14" s="9">
        <v>1</v>
      </c>
      <c r="L14" s="10">
        <f t="shared" ref="L14:L27" si="2">K14/E14</f>
        <v>2.4390243902439025E-2</v>
      </c>
      <c r="M14" s="9">
        <v>80</v>
      </c>
      <c r="N14" s="15">
        <v>0.89</v>
      </c>
    </row>
    <row r="15" spans="1:14" s="11" customFormat="1" x14ac:dyDescent="0.2">
      <c r="A15" s="9" t="str">
        <f>'1'!A15</f>
        <v>CALCULO DIFERENCIAL</v>
      </c>
      <c r="B15" s="9" t="s">
        <v>36</v>
      </c>
      <c r="C15" s="9" t="str">
        <f>'1'!C15</f>
        <v>104A</v>
      </c>
      <c r="D15" s="9" t="str">
        <f>'1'!D15</f>
        <v>ISIC</v>
      </c>
      <c r="E15" s="9">
        <f>'1'!E15</f>
        <v>41</v>
      </c>
      <c r="F15" s="9">
        <v>15</v>
      </c>
      <c r="G15" s="9">
        <v>0</v>
      </c>
      <c r="H15" s="10">
        <f t="shared" ref="H15:H17" si="3">(F15+G15)/E15</f>
        <v>0.36585365853658536</v>
      </c>
      <c r="I15" s="9">
        <f t="shared" si="0"/>
        <v>26</v>
      </c>
      <c r="J15" s="10">
        <f t="shared" si="1"/>
        <v>0.63414634146341464</v>
      </c>
      <c r="K15" s="9">
        <v>0</v>
      </c>
      <c r="L15" s="10">
        <f t="shared" si="2"/>
        <v>0</v>
      </c>
      <c r="M15" s="9">
        <v>100</v>
      </c>
      <c r="N15" s="15">
        <v>1</v>
      </c>
    </row>
    <row r="16" spans="1:14" s="11" customFormat="1" x14ac:dyDescent="0.2">
      <c r="A16" s="9" t="str">
        <f>'1'!A16</f>
        <v>ALGRBRA LINEAL</v>
      </c>
      <c r="B16" s="9" t="s">
        <v>36</v>
      </c>
      <c r="C16" s="9" t="str">
        <f>'1'!C16</f>
        <v>102A</v>
      </c>
      <c r="D16" s="9" t="str">
        <f>'1'!D16</f>
        <v>IEME</v>
      </c>
      <c r="E16" s="9">
        <f>'1'!E16</f>
        <v>34</v>
      </c>
      <c r="F16" s="9">
        <v>35</v>
      </c>
      <c r="G16" s="9">
        <v>0</v>
      </c>
      <c r="H16" s="10">
        <f t="shared" si="3"/>
        <v>1.0294117647058822</v>
      </c>
      <c r="I16" s="9">
        <f t="shared" si="0"/>
        <v>-1</v>
      </c>
      <c r="J16" s="10">
        <f t="shared" si="1"/>
        <v>-2.9411764705882353E-2</v>
      </c>
      <c r="K16" s="9">
        <v>0</v>
      </c>
      <c r="L16" s="10">
        <f t="shared" si="2"/>
        <v>0</v>
      </c>
      <c r="M16" s="9">
        <v>72</v>
      </c>
      <c r="N16" s="15">
        <v>0.78</v>
      </c>
    </row>
    <row r="17" spans="1:14" s="11" customFormat="1" x14ac:dyDescent="0.2">
      <c r="A17" s="9" t="str">
        <f>'1'!A18</f>
        <v>CALCULO VECTORAL</v>
      </c>
      <c r="B17" s="9" t="s">
        <v>36</v>
      </c>
      <c r="C17" s="9" t="str">
        <f>'1'!C18</f>
        <v>304B</v>
      </c>
      <c r="D17" s="9" t="str">
        <f>'1'!D18</f>
        <v>ISIC</v>
      </c>
      <c r="E17" s="9">
        <f>'1'!E18</f>
        <v>15</v>
      </c>
      <c r="F17" s="9">
        <v>20</v>
      </c>
      <c r="G17" s="9">
        <v>3</v>
      </c>
      <c r="H17" s="10">
        <f t="shared" si="3"/>
        <v>1.5333333333333334</v>
      </c>
      <c r="I17" s="9">
        <f t="shared" si="0"/>
        <v>-8</v>
      </c>
      <c r="J17" s="10">
        <f t="shared" si="1"/>
        <v>-0.53333333333333333</v>
      </c>
      <c r="K17" s="9">
        <v>0</v>
      </c>
      <c r="L17" s="10">
        <f t="shared" si="2"/>
        <v>0</v>
      </c>
      <c r="M17" s="9">
        <v>75</v>
      </c>
      <c r="N17" s="15">
        <v>0.83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131</v>
      </c>
      <c r="F27" s="17">
        <f>SUM(F14:F26)</f>
        <v>88</v>
      </c>
      <c r="G27" s="17">
        <f>SUM(G14:G26)</f>
        <v>4</v>
      </c>
      <c r="H27" s="18">
        <f>SUM(F27:G27)/E27</f>
        <v>0.70229007633587781</v>
      </c>
      <c r="I27" s="17">
        <f t="shared" si="0"/>
        <v>38</v>
      </c>
      <c r="J27" s="18">
        <f t="shared" si="1"/>
        <v>0.29007633587786258</v>
      </c>
      <c r="K27" s="17">
        <f>SUM(K14:K26)</f>
        <v>1</v>
      </c>
      <c r="L27" s="18">
        <f t="shared" si="2"/>
        <v>7.6335877862595417E-3</v>
      </c>
      <c r="M27" s="17">
        <f>AVERAGE(M14:M26)</f>
        <v>81.75</v>
      </c>
      <c r="N27" s="19">
        <f>AVERAGE(N14:N26)</f>
        <v>0.875</v>
      </c>
    </row>
    <row r="29" spans="1:14" ht="120" customHeight="1" x14ac:dyDescent="0.2">
      <c r="A29" s="31" t="s">
        <v>25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1" spans="1:14" x14ac:dyDescent="0.2">
      <c r="A31" s="12"/>
    </row>
    <row r="32" spans="1:14" x14ac:dyDescent="0.2">
      <c r="B32" s="38" t="s">
        <v>26</v>
      </c>
      <c r="C32" s="38"/>
      <c r="D32" s="38"/>
      <c r="G32" s="23" t="s">
        <v>27</v>
      </c>
      <c r="H32" s="23"/>
      <c r="I32" s="23"/>
      <c r="J32" s="23"/>
    </row>
    <row r="33" spans="1:10" ht="62.25" customHeight="1" x14ac:dyDescent="0.2">
      <c r="B33" s="39"/>
      <c r="C33" s="39"/>
      <c r="D33" s="39"/>
      <c r="G33" s="35"/>
      <c r="H33" s="35"/>
      <c r="I33" s="35"/>
      <c r="J33" s="35"/>
    </row>
    <row r="34" spans="1:10" hidden="1" x14ac:dyDescent="0.2">
      <c r="A34" s="40" t="e">
        <v>#REF!</v>
      </c>
      <c r="B34" s="40"/>
      <c r="C34" s="6"/>
      <c r="E34" s="40"/>
      <c r="F34" s="40"/>
      <c r="G34" s="40"/>
      <c r="H34" s="40"/>
    </row>
    <row r="35" spans="1:10" hidden="1" x14ac:dyDescent="0.2"/>
    <row r="36" spans="1:10" ht="45" customHeight="1" x14ac:dyDescent="0.2">
      <c r="B36" s="41" t="str">
        <f>B10</f>
        <v>ING. GREGORIO CRUZ PASCUAL</v>
      </c>
      <c r="C36" s="41"/>
      <c r="D36" s="41"/>
      <c r="E36" s="13"/>
      <c r="F36" s="13"/>
      <c r="G36" s="41"/>
      <c r="H36" s="41"/>
      <c r="I36" s="41"/>
      <c r="J36" s="41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ITSSAT</cp:lastModifiedBy>
  <cp:revision/>
  <dcterms:created xsi:type="dcterms:W3CDTF">2021-11-22T14:45:25Z</dcterms:created>
  <dcterms:modified xsi:type="dcterms:W3CDTF">2023-01-11T04:21:03Z</dcterms:modified>
  <cp:category/>
  <cp:contentStatus/>
</cp:coreProperties>
</file>