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7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2" l="1"/>
  <c r="E19" i="10" l="1"/>
  <c r="B28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A14" i="22"/>
  <c r="B10" i="22"/>
  <c r="B28" i="22" s="1"/>
  <c r="L8" i="22"/>
  <c r="H8" i="22"/>
  <c r="E8" i="22"/>
  <c r="N19" i="22"/>
  <c r="M19" i="22"/>
  <c r="K19" i="22"/>
  <c r="G19" i="22"/>
  <c r="F19" i="22"/>
  <c r="N19" i="10"/>
  <c r="M19" i="10"/>
  <c r="K19" i="10"/>
  <c r="F19" i="10"/>
  <c r="I18" i="10"/>
  <c r="I17" i="10"/>
  <c r="I16" i="10"/>
  <c r="I15" i="10"/>
  <c r="I19" i="10"/>
  <c r="L17" i="22" l="1"/>
  <c r="I16" i="22"/>
  <c r="I14" i="22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19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19" i="22"/>
  <c r="J19" i="22" s="1"/>
  <c r="H19" i="22"/>
  <c r="L1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<sst xmlns="http://schemas.openxmlformats.org/spreadsheetml/2006/main" count="184" uniqueCount="48">
  <si>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</si>
  <si>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</si>
  <si>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</si>
  <si>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</si>
  <si>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</si>
  <si>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</si>
  <si>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</si>
  <si>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</si>
  <si>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</si>
  <si>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</si>
  <si>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</si>
  <si>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</si>
  <si>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</si>
  <si>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</si>
  <si>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</si>
  <si>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</si>
  <si>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</si>
  <si>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</si>
  <si>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</si>
  <si>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</si>
  <si>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</si>
  <si>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</si>
  <si>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</si>
  <si>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</si>
  <si>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</si>
  <si>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</si>
  <si>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</si>
  <si>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</si>
  <si>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</si>
  <si>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</si>
  <si>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</si>
  <si>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</si>
  <si>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INFORMATICA PARA LA ADMINISTRACION</t>
  </si>
  <si>
    <t>TALLER DE ETICA</t>
  </si>
  <si>
    <t>FUNDAMENTOS DE TELECOMUNICACIONES</t>
  </si>
  <si>
    <t>SISTEMAS OPERATIVOS 2</t>
  </si>
  <si>
    <t>FUNDAMENTOS DE SISTEMAS DE INFORMACIÓN</t>
  </si>
  <si>
    <t>Septiembre  2022 - Enero 2023</t>
  </si>
  <si>
    <t>LADM</t>
  </si>
  <si>
    <t>IINF</t>
  </si>
  <si>
    <t>M.T.I. MARIA DE LOS ANGELES PELAYO VAQUERO</t>
  </si>
  <si>
    <t>MTRA. GUADALUPE ZETINA RUZ</t>
  </si>
  <si>
    <t>110A</t>
  </si>
  <si>
    <t>310A</t>
  </si>
  <si>
    <t>510A</t>
  </si>
  <si>
    <t>105B</t>
  </si>
  <si>
    <t>II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</si>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</sst>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18" zoomScale="96" zoomScaleNormal="96" zoomScaleSheetLayoutView="100" workbookViewId="0">
      <selection activeCell="G28" sqref="G28: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5</v>
      </c>
      <c r="I8" s="37" t="s">
        <v>7</v>
      </c>
      <c r="J8" s="37"/>
      <c r="K8" s="37"/>
      <c r="L8" s="38" t="s">
        <v>37</v>
      </c>
      <c r="M8" s="38"/>
      <c r="N8" s="38"/>
    </row>
    <row r="10" spans="1:14" x14ac:dyDescent="0.2">
      <c r="A10" s="4" t="s">
        <v>8</v>
      </c>
      <c r="B10" s="38" t="s">
        <v>40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8" t="s">
        <v>32</v>
      </c>
      <c r="B14" s="9" t="s">
        <v>21</v>
      </c>
      <c r="C14" s="9" t="s">
        <v>45</v>
      </c>
      <c r="D14" s="9" t="s">
        <v>38</v>
      </c>
      <c r="E14" s="9">
        <v>28</v>
      </c>
      <c r="F14" s="9">
        <v>19</v>
      </c>
      <c r="G14" s="9"/>
      <c r="H14" s="10"/>
      <c r="I14" s="9">
        <v>9</v>
      </c>
      <c r="J14" s="10"/>
      <c r="K14" s="9">
        <v>0</v>
      </c>
      <c r="L14" s="10">
        <v>0</v>
      </c>
      <c r="M14" s="9">
        <v>57</v>
      </c>
      <c r="N14" s="15">
        <v>0.68</v>
      </c>
    </row>
    <row r="15" spans="1:14" s="25" customFormat="1" x14ac:dyDescent="0.2">
      <c r="A15" s="21" t="s">
        <v>33</v>
      </c>
      <c r="B15" s="22" t="s">
        <v>21</v>
      </c>
      <c r="C15" s="22" t="s">
        <v>42</v>
      </c>
      <c r="D15" s="22" t="s">
        <v>39</v>
      </c>
      <c r="E15" s="22">
        <v>34</v>
      </c>
      <c r="F15" s="22">
        <v>27</v>
      </c>
      <c r="G15" s="22"/>
      <c r="H15" s="23"/>
      <c r="I15" s="22">
        <f t="shared" ref="I15:I18" si="0">(E15-SUM(F15:G15))-K15</f>
        <v>7</v>
      </c>
      <c r="J15" s="23"/>
      <c r="K15" s="22">
        <v>0</v>
      </c>
      <c r="L15" s="23">
        <v>0</v>
      </c>
      <c r="M15" s="22">
        <v>67</v>
      </c>
      <c r="N15" s="24">
        <v>0.79</v>
      </c>
    </row>
    <row r="16" spans="1:14" s="11" customFormat="1" ht="25.5" x14ac:dyDescent="0.2">
      <c r="A16" s="8" t="s">
        <v>34</v>
      </c>
      <c r="B16" s="9" t="s">
        <v>21</v>
      </c>
      <c r="C16" s="9" t="s">
        <v>43</v>
      </c>
      <c r="D16" s="9" t="s">
        <v>39</v>
      </c>
      <c r="E16" s="9">
        <v>24</v>
      </c>
      <c r="F16" s="9">
        <v>20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72</v>
      </c>
      <c r="N16" s="24">
        <v>0.75</v>
      </c>
    </row>
    <row r="17" spans="1:14" s="11" customFormat="1" x14ac:dyDescent="0.2">
      <c r="A17" s="8" t="s">
        <v>35</v>
      </c>
      <c r="B17" s="9" t="s">
        <v>21</v>
      </c>
      <c r="C17" s="9" t="s">
        <v>44</v>
      </c>
      <c r="D17" s="9" t="s">
        <v>39</v>
      </c>
      <c r="E17" s="9">
        <v>17</v>
      </c>
      <c r="F17" s="9">
        <v>12</v>
      </c>
      <c r="G17" s="9"/>
      <c r="H17" s="10"/>
      <c r="I17" s="9">
        <f t="shared" si="0"/>
        <v>5</v>
      </c>
      <c r="J17" s="10"/>
      <c r="K17" s="9">
        <v>0</v>
      </c>
      <c r="L17" s="10">
        <v>0</v>
      </c>
      <c r="M17" s="9">
        <v>60</v>
      </c>
      <c r="N17" s="15">
        <v>0.71</v>
      </c>
    </row>
    <row r="18" spans="1:14" s="11" customFormat="1" ht="25.5" x14ac:dyDescent="0.2">
      <c r="A18" s="8" t="s">
        <v>36</v>
      </c>
      <c r="B18" s="9" t="s">
        <v>21</v>
      </c>
      <c r="C18" s="9" t="s">
        <v>43</v>
      </c>
      <c r="D18" s="9" t="s">
        <v>39</v>
      </c>
      <c r="E18" s="9">
        <v>26</v>
      </c>
      <c r="F18" s="9">
        <v>21</v>
      </c>
      <c r="G18" s="9"/>
      <c r="H18" s="10"/>
      <c r="I18" s="9">
        <f t="shared" si="0"/>
        <v>5</v>
      </c>
      <c r="J18" s="10"/>
      <c r="K18" s="9">
        <v>0</v>
      </c>
      <c r="L18" s="10">
        <v>0</v>
      </c>
      <c r="M18" s="9">
        <v>63</v>
      </c>
      <c r="N18" s="15">
        <v>0.81</v>
      </c>
    </row>
    <row r="19" spans="1:14" ht="13.5" thickBot="1" x14ac:dyDescent="0.25">
      <c r="A19" s="16" t="s">
        <v>24</v>
      </c>
      <c r="B19" s="17"/>
      <c r="C19" s="17"/>
      <c r="D19" s="17"/>
      <c r="E19" s="17">
        <f>SUM(E14:E18)</f>
        <v>129</v>
      </c>
      <c r="F19" s="17">
        <f>SUM(F14:F18)</f>
        <v>99</v>
      </c>
      <c r="G19" s="17"/>
      <c r="H19" s="18"/>
      <c r="I19" s="17">
        <f>SUM(I14:I18)</f>
        <v>30</v>
      </c>
      <c r="J19" s="18"/>
      <c r="K19" s="17">
        <f>SUM(K14:K18)</f>
        <v>0</v>
      </c>
      <c r="L19" s="18">
        <v>0</v>
      </c>
      <c r="M19" s="17">
        <f>AVERAGE(M14:M18)</f>
        <v>63.8</v>
      </c>
      <c r="N19" s="19">
        <f>AVERAGE(N14:N18)</f>
        <v>0.748</v>
      </c>
    </row>
    <row r="21" spans="1:14" ht="120" customHeight="1" x14ac:dyDescent="0.2">
      <c r="A21" s="34" t="s">
        <v>26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3" spans="1:14" x14ac:dyDescent="0.2">
      <c r="A23" s="12"/>
    </row>
    <row r="24" spans="1:14" x14ac:dyDescent="0.2">
      <c r="B24" s="41" t="s">
        <v>27</v>
      </c>
      <c r="C24" s="41"/>
      <c r="D24" s="41"/>
      <c r="G24" s="26" t="s">
        <v>28</v>
      </c>
      <c r="H24" s="26"/>
      <c r="I24" s="26"/>
      <c r="J24" s="26"/>
    </row>
    <row r="25" spans="1:14" ht="62.25" customHeight="1" x14ac:dyDescent="0.2">
      <c r="B25" s="42"/>
      <c r="C25" s="42"/>
      <c r="D25" s="42"/>
      <c r="G25" s="38"/>
      <c r="H25" s="38"/>
      <c r="I25" s="38"/>
      <c r="J25" s="38"/>
    </row>
    <row r="26" spans="1:14" hidden="1" x14ac:dyDescent="0.2">
      <c r="A26" s="43" t="e">
        <v>#REF!</v>
      </c>
      <c r="B26" s="43"/>
      <c r="C26" s="6"/>
      <c r="E26" s="43"/>
      <c r="F26" s="43"/>
      <c r="G26" s="43"/>
      <c r="H26" s="43"/>
    </row>
    <row r="27" spans="1:14" hidden="1" x14ac:dyDescent="0.2"/>
    <row r="28" spans="1:14" ht="45" customHeight="1" x14ac:dyDescent="0.2">
      <c r="B28" s="44" t="str">
        <f>B10</f>
        <v>M.T.I. MARIA DE LOS ANGELES PELAYO VAQUERO</v>
      </c>
      <c r="C28" s="44"/>
      <c r="D28" s="44"/>
      <c r="E28" s="13"/>
      <c r="F28" s="13"/>
      <c r="G28" s="44" t="s">
        <v>41</v>
      </c>
      <c r="H28" s="44"/>
      <c r="I28" s="44"/>
      <c r="J28" s="44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topLeftCell="A14" zoomScale="85" zoomScaleNormal="85" zoomScaleSheetLayoutView="100" workbookViewId="0">
      <selection activeCell="M32" sqref="M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25" customFormat="1" ht="25.5" x14ac:dyDescent="0.2">
      <c r="A14" s="22" t="str">
        <f>'1'!A14</f>
        <v>INFORMATICA PARA LA ADMINISTRACION</v>
      </c>
      <c r="B14" s="22" t="s">
        <v>46</v>
      </c>
      <c r="C14" s="22" t="str">
        <f>'1'!C14</f>
        <v>105B</v>
      </c>
      <c r="D14" s="22" t="str">
        <f>'1'!D14</f>
        <v>LADM</v>
      </c>
      <c r="E14" s="22">
        <f>'1'!E14</f>
        <v>28</v>
      </c>
      <c r="F14" s="22">
        <v>27</v>
      </c>
      <c r="G14" s="22"/>
      <c r="H14" s="23"/>
      <c r="I14" s="22">
        <f t="shared" ref="I14:I19" si="0">(E14-SUM(F14:G14))-K14</f>
        <v>1</v>
      </c>
      <c r="J14" s="23"/>
      <c r="K14" s="22">
        <v>0</v>
      </c>
      <c r="L14" s="23">
        <f t="shared" ref="L14:L19" si="1">K14/E14</f>
        <v>0</v>
      </c>
      <c r="M14" s="22">
        <v>96</v>
      </c>
      <c r="N14" s="24">
        <v>0.96</v>
      </c>
    </row>
    <row r="15" spans="1:14" s="25" customFormat="1" x14ac:dyDescent="0.2">
      <c r="A15" s="22" t="str">
        <f>'1'!A15</f>
        <v>TALLER DE ETICA</v>
      </c>
      <c r="B15" s="22" t="s">
        <v>47</v>
      </c>
      <c r="C15" s="22" t="str">
        <f>'1'!C15</f>
        <v>110A</v>
      </c>
      <c r="D15" s="22" t="str">
        <f>'1'!D15</f>
        <v>IINF</v>
      </c>
      <c r="E15" s="22">
        <f>'1'!E15</f>
        <v>34</v>
      </c>
      <c r="F15" s="22"/>
      <c r="G15" s="22"/>
      <c r="H15" s="23"/>
      <c r="I15" s="22">
        <f t="shared" si="0"/>
        <v>34</v>
      </c>
      <c r="J15" s="23"/>
      <c r="K15" s="22">
        <v>0</v>
      </c>
      <c r="L15" s="23">
        <f t="shared" si="1"/>
        <v>0</v>
      </c>
      <c r="M15" s="22"/>
      <c r="N15" s="24"/>
    </row>
    <row r="16" spans="1:14" s="25" customFormat="1" ht="25.5" x14ac:dyDescent="0.2">
      <c r="A16" s="22" t="str">
        <f>'1'!A16</f>
        <v>FUNDAMENTOS DE TELECOMUNICACIONES</v>
      </c>
      <c r="B16" s="22" t="s">
        <v>46</v>
      </c>
      <c r="C16" s="22" t="str">
        <f>'1'!C16</f>
        <v>310A</v>
      </c>
      <c r="D16" s="22" t="str">
        <f>'1'!D16</f>
        <v>IINF</v>
      </c>
      <c r="E16" s="22">
        <f>'1'!E16</f>
        <v>24</v>
      </c>
      <c r="F16" s="22">
        <v>23</v>
      </c>
      <c r="G16" s="22"/>
      <c r="H16" s="23"/>
      <c r="I16" s="22">
        <f t="shared" si="0"/>
        <v>1</v>
      </c>
      <c r="J16" s="23"/>
      <c r="K16" s="22">
        <v>0</v>
      </c>
      <c r="L16" s="23">
        <f t="shared" si="1"/>
        <v>0</v>
      </c>
      <c r="M16" s="22">
        <v>96</v>
      </c>
      <c r="N16" s="24">
        <v>0.92</v>
      </c>
    </row>
    <row r="17" spans="1:14" s="25" customFormat="1" x14ac:dyDescent="0.2">
      <c r="A17" s="22" t="str">
        <f>'1'!A17</f>
        <v>SISTEMAS OPERATIVOS 2</v>
      </c>
      <c r="B17" s="22" t="s">
        <v>46</v>
      </c>
      <c r="C17" s="22" t="str">
        <f>'1'!C17</f>
        <v>510A</v>
      </c>
      <c r="D17" s="22" t="str">
        <f>'1'!D17</f>
        <v>IINF</v>
      </c>
      <c r="E17" s="22">
        <f>'1'!E17</f>
        <v>17</v>
      </c>
      <c r="F17" s="22">
        <v>17</v>
      </c>
      <c r="G17" s="22"/>
      <c r="H17" s="23"/>
      <c r="I17" s="22">
        <f t="shared" si="0"/>
        <v>0</v>
      </c>
      <c r="J17" s="23"/>
      <c r="K17" s="22">
        <v>0</v>
      </c>
      <c r="L17" s="23">
        <f t="shared" si="1"/>
        <v>0</v>
      </c>
      <c r="M17" s="22">
        <v>100</v>
      </c>
      <c r="N17" s="24">
        <v>1</v>
      </c>
    </row>
    <row r="18" spans="1:14" s="11" customFormat="1" ht="25.5" x14ac:dyDescent="0.2">
      <c r="A18" s="9" t="str">
        <f>'1'!A18</f>
        <v>FUNDAMENTOS DE SISTEMAS DE INFORMACIÓN</v>
      </c>
      <c r="B18" s="9" t="s">
        <v>46</v>
      </c>
      <c r="C18" s="9" t="str">
        <f>'1'!C18</f>
        <v>310A</v>
      </c>
      <c r="D18" s="9" t="str">
        <f>'1'!D18</f>
        <v>IINF</v>
      </c>
      <c r="E18" s="9">
        <f>'1'!E18</f>
        <v>26</v>
      </c>
      <c r="F18" s="9">
        <v>26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96</v>
      </c>
      <c r="N18" s="15">
        <v>0.88</v>
      </c>
    </row>
    <row r="19" spans="1:14" ht="13.5" thickBot="1" x14ac:dyDescent="0.2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129</v>
      </c>
      <c r="F19" s="17">
        <f>SUM(F14:F18)</f>
        <v>93</v>
      </c>
      <c r="G19" s="17">
        <f>SUM(G14:G18)</f>
        <v>0</v>
      </c>
      <c r="H19" s="18">
        <f>SUM(F19:G19)/E19</f>
        <v>0.72093023255813948</v>
      </c>
      <c r="I19" s="17">
        <f t="shared" si="0"/>
        <v>36</v>
      </c>
      <c r="J19" s="18">
        <f t="shared" ref="J19" si="2">I19/E19</f>
        <v>0.27906976744186046</v>
      </c>
      <c r="K19" s="17">
        <f>SUM(K14:K18)</f>
        <v>0</v>
      </c>
      <c r="L19" s="18">
        <f t="shared" si="1"/>
        <v>0</v>
      </c>
      <c r="M19" s="17">
        <f>AVERAGE(M14:M18)</f>
        <v>97</v>
      </c>
      <c r="N19" s="19">
        <f>AVERAGE(N14:N18)</f>
        <v>0.94</v>
      </c>
    </row>
    <row r="21" spans="1:14" ht="120" customHeight="1" x14ac:dyDescent="0.2">
      <c r="A21" s="34" t="s">
        <v>26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3" spans="1:14" x14ac:dyDescent="0.2">
      <c r="A23" s="12"/>
    </row>
    <row r="24" spans="1:14" x14ac:dyDescent="0.2">
      <c r="B24" s="41" t="s">
        <v>27</v>
      </c>
      <c r="C24" s="41"/>
      <c r="D24" s="41"/>
      <c r="G24" s="26" t="s">
        <v>28</v>
      </c>
      <c r="H24" s="26"/>
      <c r="I24" s="26"/>
      <c r="J24" s="26"/>
    </row>
    <row r="25" spans="1:14" ht="62.25" customHeight="1" x14ac:dyDescent="0.2">
      <c r="B25" s="42"/>
      <c r="C25" s="42"/>
      <c r="D25" s="42"/>
      <c r="G25" s="38"/>
      <c r="H25" s="38"/>
      <c r="I25" s="38"/>
      <c r="J25" s="38"/>
    </row>
    <row r="26" spans="1:14" hidden="1" x14ac:dyDescent="0.2">
      <c r="A26" s="43" t="e">
        <v>#REF!</v>
      </c>
      <c r="B26" s="43"/>
      <c r="C26" s="6"/>
      <c r="E26" s="43"/>
      <c r="F26" s="43"/>
      <c r="G26" s="43"/>
      <c r="H26" s="43"/>
    </row>
    <row r="27" spans="1:14" hidden="1" x14ac:dyDescent="0.2"/>
    <row r="28" spans="1:14" ht="45" customHeight="1" x14ac:dyDescent="0.2">
      <c r="B28" s="44" t="str">
        <f>B10</f>
        <v>M.T.I. MARIA DE LOS ANGELES PELAYO VAQUERO</v>
      </c>
      <c r="C28" s="44"/>
      <c r="D28" s="44"/>
      <c r="E28" s="13"/>
      <c r="F28" s="13"/>
      <c r="G28" s="44" t="s">
        <v>41</v>
      </c>
      <c r="H28" s="44"/>
      <c r="I28" s="44"/>
      <c r="J28" s="44"/>
    </row>
  </sheetData>
  <mergeCells count="31">
    <mergeCell ref="A26:B26"/>
    <mergeCell ref="E26:H26"/>
    <mergeCell ref="B28:D28"/>
    <mergeCell ref="G28:J28"/>
    <mergeCell ref="M12:M13"/>
    <mergeCell ref="N12:N13"/>
    <mergeCell ref="A21:N21"/>
    <mergeCell ref="B25:D25"/>
    <mergeCell ref="G25:J25"/>
    <mergeCell ref="B24:D24"/>
    <mergeCell ref="G24:J2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105B</v>
      </c>
      <c r="D14" s="9" t="str">
        <f>'1'!D14</f>
        <v>LADM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110A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OPERATIVOS 2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M.T.I. MARIA DE LOS ANGELES PELAYO VAQUERO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105B</v>
      </c>
      <c r="D14" s="9" t="str">
        <f>'1'!D14</f>
        <v>LADM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110A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OPERATIVOS 2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M.T.I. MARIA DE LOS ANGELES PELAYO VAQUERO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105B</v>
      </c>
      <c r="D14" s="9" t="str">
        <f>'1'!D14</f>
        <v>LADM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110A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OPERATIVOS 2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M.T.I. MARIA DE LOS ANGELES PELAYO VAQUERO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2022-11-03T22:01:05Z</dcterms:modified>
  <cp:category/>
  <cp:contentStatus/>
</cp:coreProperties>
</file>