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mary\Desktop\"/>
    </mc:Choice>
  </mc:AlternateContent>
  <bookViews>
    <workbookView xWindow="0" yWindow="0" windowWidth="20490" windowHeight="7620" activeTab="3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'1'!$A$1:$N$28</definedName>
    <definedName name="_xlnm.Print_Area" localSheetId="1">'2'!$A$1:$N$28</definedName>
    <definedName name="_xlnm.Print_Area" localSheetId="2">'3'!$A$1:$N$37</definedName>
    <definedName name="_xlnm.Print_Area" localSheetId="3">'4'!$A$1:$N$43</definedName>
    <definedName name="_xlnm.Print_Area" localSheetId="4">Final!$A$1:$N$37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5" i="24" l="1"/>
  <c r="I23" i="24"/>
  <c r="I22" i="24"/>
  <c r="I20" i="24"/>
  <c r="I18" i="24"/>
  <c r="I15" i="24"/>
  <c r="I14" i="23" l="1"/>
  <c r="L14" i="23"/>
  <c r="E14" i="22" l="1"/>
  <c r="E19" i="10" l="1"/>
  <c r="B28" i="10" l="1"/>
  <c r="N28" i="25" l="1"/>
  <c r="M28" i="25"/>
  <c r="K28" i="25"/>
  <c r="G28" i="25"/>
  <c r="F28" i="25"/>
  <c r="E27" i="25"/>
  <c r="I27" i="25" s="1"/>
  <c r="J27" i="25" s="1"/>
  <c r="D27" i="25"/>
  <c r="C27" i="25"/>
  <c r="A27" i="25"/>
  <c r="E26" i="25"/>
  <c r="I26" i="25" s="1"/>
  <c r="J26" i="25" s="1"/>
  <c r="D26" i="25"/>
  <c r="C26" i="25"/>
  <c r="A26" i="25"/>
  <c r="E25" i="25"/>
  <c r="I25" i="25" s="1"/>
  <c r="J25" i="25" s="1"/>
  <c r="D25" i="25"/>
  <c r="C25" i="25"/>
  <c r="A25" i="25"/>
  <c r="E24" i="25"/>
  <c r="I24" i="25" s="1"/>
  <c r="J24" i="25" s="1"/>
  <c r="D24" i="25"/>
  <c r="C24" i="25"/>
  <c r="A24" i="25"/>
  <c r="E23" i="25"/>
  <c r="I23" i="25" s="1"/>
  <c r="J23" i="25" s="1"/>
  <c r="D23" i="25"/>
  <c r="C23" i="25"/>
  <c r="A23" i="25"/>
  <c r="E22" i="25"/>
  <c r="I22" i="25" s="1"/>
  <c r="J22" i="25" s="1"/>
  <c r="D22" i="25"/>
  <c r="C22" i="25"/>
  <c r="A22" i="25"/>
  <c r="E21" i="25"/>
  <c r="I21" i="25" s="1"/>
  <c r="J21" i="25" s="1"/>
  <c r="D21" i="25"/>
  <c r="C21" i="25"/>
  <c r="A21" i="25"/>
  <c r="E20" i="25"/>
  <c r="I20" i="25" s="1"/>
  <c r="J20" i="25" s="1"/>
  <c r="D20" i="25"/>
  <c r="C20" i="25"/>
  <c r="A20" i="25"/>
  <c r="E19" i="25"/>
  <c r="I19" i="25" s="1"/>
  <c r="J19" i="25" s="1"/>
  <c r="D19" i="25"/>
  <c r="C19" i="25"/>
  <c r="A19" i="25"/>
  <c r="E18" i="25"/>
  <c r="I18" i="25" s="1"/>
  <c r="J18" i="25" s="1"/>
  <c r="D18" i="25"/>
  <c r="C18" i="25"/>
  <c r="A18" i="25"/>
  <c r="E17" i="25"/>
  <c r="I17" i="25" s="1"/>
  <c r="J17" i="25" s="1"/>
  <c r="D17" i="25"/>
  <c r="C17" i="25"/>
  <c r="A17" i="25"/>
  <c r="E16" i="25"/>
  <c r="I16" i="25" s="1"/>
  <c r="J16" i="25" s="1"/>
  <c r="D16" i="25"/>
  <c r="C16" i="25"/>
  <c r="A16" i="25"/>
  <c r="E15" i="25"/>
  <c r="I15" i="25" s="1"/>
  <c r="J15" i="25" s="1"/>
  <c r="D15" i="25"/>
  <c r="C15" i="25"/>
  <c r="A15" i="25"/>
  <c r="E14" i="25"/>
  <c r="I14" i="25" s="1"/>
  <c r="J14" i="25" s="1"/>
  <c r="D14" i="25"/>
  <c r="C14" i="25"/>
  <c r="A14" i="25"/>
  <c r="B10" i="25"/>
  <c r="B37" i="25" s="1"/>
  <c r="L8" i="25"/>
  <c r="H8" i="25"/>
  <c r="E8" i="25"/>
  <c r="N34" i="24"/>
  <c r="M34" i="24"/>
  <c r="K34" i="24"/>
  <c r="G34" i="24"/>
  <c r="F34" i="24"/>
  <c r="E24" i="24"/>
  <c r="I24" i="24" s="1"/>
  <c r="D24" i="24"/>
  <c r="C24" i="24"/>
  <c r="A24" i="24"/>
  <c r="E21" i="24"/>
  <c r="I21" i="24" s="1"/>
  <c r="D21" i="24"/>
  <c r="C21" i="24"/>
  <c r="A21" i="24"/>
  <c r="E19" i="24"/>
  <c r="I19" i="24" s="1"/>
  <c r="D19" i="24"/>
  <c r="C19" i="24"/>
  <c r="A19" i="24"/>
  <c r="E17" i="24"/>
  <c r="I17" i="24" s="1"/>
  <c r="D17" i="24"/>
  <c r="C17" i="24"/>
  <c r="A17" i="24"/>
  <c r="E14" i="24"/>
  <c r="I14" i="24" s="1"/>
  <c r="D14" i="24"/>
  <c r="C14" i="24"/>
  <c r="A14" i="24"/>
  <c r="B10" i="24"/>
  <c r="B43" i="24" s="1"/>
  <c r="L8" i="24"/>
  <c r="H8" i="24"/>
  <c r="E8" i="24"/>
  <c r="N28" i="23"/>
  <c r="M28" i="23"/>
  <c r="K28" i="23"/>
  <c r="G28" i="23"/>
  <c r="F28" i="23"/>
  <c r="E18" i="23"/>
  <c r="I18" i="23" s="1"/>
  <c r="D18" i="23"/>
  <c r="C18" i="23"/>
  <c r="A18" i="23"/>
  <c r="E17" i="23"/>
  <c r="I17" i="23" s="1"/>
  <c r="D17" i="23"/>
  <c r="C17" i="23"/>
  <c r="A17" i="23"/>
  <c r="E16" i="23"/>
  <c r="I16" i="23" s="1"/>
  <c r="D16" i="23"/>
  <c r="C16" i="23"/>
  <c r="A16" i="23"/>
  <c r="E15" i="23"/>
  <c r="I15" i="23" s="1"/>
  <c r="D15" i="23"/>
  <c r="C15" i="23"/>
  <c r="A15" i="23"/>
  <c r="E14" i="23"/>
  <c r="D14" i="23"/>
  <c r="C14" i="23"/>
  <c r="A14" i="23"/>
  <c r="B10" i="23"/>
  <c r="B37" i="23" s="1"/>
  <c r="L8" i="23"/>
  <c r="H8" i="23"/>
  <c r="E8" i="23"/>
  <c r="A15" i="22"/>
  <c r="C15" i="22"/>
  <c r="D15" i="22"/>
  <c r="E15" i="22"/>
  <c r="L15" i="22" s="1"/>
  <c r="A16" i="22"/>
  <c r="C16" i="22"/>
  <c r="D16" i="22"/>
  <c r="E16" i="22"/>
  <c r="L16" i="22" s="1"/>
  <c r="A17" i="22"/>
  <c r="C17" i="22"/>
  <c r="D17" i="22"/>
  <c r="E17" i="22"/>
  <c r="I17" i="22" s="1"/>
  <c r="A18" i="22"/>
  <c r="C18" i="22"/>
  <c r="D18" i="22"/>
  <c r="E18" i="22"/>
  <c r="L18" i="22" s="1"/>
  <c r="C14" i="22"/>
  <c r="D14" i="22"/>
  <c r="A14" i="22"/>
  <c r="B10" i="22"/>
  <c r="B28" i="22" s="1"/>
  <c r="L8" i="22"/>
  <c r="H8" i="22"/>
  <c r="E8" i="22"/>
  <c r="N19" i="22"/>
  <c r="M19" i="22"/>
  <c r="K19" i="22"/>
  <c r="G19" i="22"/>
  <c r="F19" i="22"/>
  <c r="N19" i="10"/>
  <c r="M19" i="10"/>
  <c r="K19" i="10"/>
  <c r="F19" i="10"/>
  <c r="I18" i="10"/>
  <c r="I17" i="10"/>
  <c r="I16" i="10"/>
  <c r="I15" i="10"/>
  <c r="I19" i="10"/>
  <c r="L17" i="22" l="1"/>
  <c r="I16" i="22"/>
  <c r="I14" i="22"/>
  <c r="I15" i="22"/>
  <c r="L14" i="25"/>
  <c r="L15" i="25"/>
  <c r="L16" i="25"/>
  <c r="L17" i="25"/>
  <c r="L18" i="25"/>
  <c r="L19" i="25"/>
  <c r="L20" i="25"/>
  <c r="L21" i="25"/>
  <c r="L22" i="25"/>
  <c r="L23" i="25"/>
  <c r="L24" i="25"/>
  <c r="L25" i="25"/>
  <c r="L26" i="25"/>
  <c r="L27" i="25"/>
  <c r="H14" i="25"/>
  <c r="H15" i="25"/>
  <c r="H16" i="25"/>
  <c r="H17" i="25"/>
  <c r="H18" i="25"/>
  <c r="H19" i="25"/>
  <c r="H20" i="25"/>
  <c r="H21" i="25"/>
  <c r="H22" i="25"/>
  <c r="H23" i="25"/>
  <c r="H24" i="25"/>
  <c r="H25" i="25"/>
  <c r="H26" i="25"/>
  <c r="H27" i="25"/>
  <c r="E28" i="25"/>
  <c r="L14" i="24"/>
  <c r="L17" i="24"/>
  <c r="L19" i="24"/>
  <c r="L21" i="24"/>
  <c r="L24" i="24"/>
  <c r="E34" i="24"/>
  <c r="I34" i="24" s="1"/>
  <c r="J34" i="24" s="1"/>
  <c r="L15" i="23"/>
  <c r="L16" i="23"/>
  <c r="L17" i="23"/>
  <c r="L18" i="23"/>
  <c r="E28" i="23"/>
  <c r="I18" i="22"/>
  <c r="L14" i="22"/>
  <c r="E19" i="22"/>
  <c r="H34" i="24" l="1"/>
  <c r="I28" i="25"/>
  <c r="J28" i="25" s="1"/>
  <c r="L28" i="25"/>
  <c r="H28" i="25"/>
  <c r="L34" i="24"/>
  <c r="I28" i="23"/>
  <c r="J28" i="23" s="1"/>
  <c r="L28" i="23"/>
  <c r="H28" i="23"/>
  <c r="I19" i="22"/>
  <c r="J19" i="22" s="1"/>
  <c r="H19" i="22"/>
  <c r="L19" i="22"/>
</calcChain>
</file>

<file path=xl/comments1.xml><?xml version="1.0" encoding="utf-8"?>
<comments xmlns="http://schemas.openxmlformats.org/spreadsheetml/2006/main">
  <authors>
    <author>Operador</author>
  </authors>
  <commentList>
    <comment ref="B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<sst xmlns="http://schemas.openxmlformats.org/spreadsheetml/2006/main" count="226" uniqueCount="54">
  <si>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</si>
  <si>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</si>
  <si>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</si>
  <si>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</si>
  <si>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</si>
  <si>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</si>
  <si>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</si>
  <si>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</si>
  <si>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</si>
  <si>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</si>
  <si>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</si>
  <si>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</si>
  <si>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</si>
  <si>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</si>
  <si>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</si>
  <si>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</si>
  <si>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</si>
  <si>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</si>
  <si>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</si>
  <si>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</si>
  <si>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</si>
  <si>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</si>
  <si>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</si>
  <si>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</si>
  <si>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</si>
  <si>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</si>
  <si>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</si>
  <si>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</si>
  <si>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</si>
  <si>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</si>
  <si>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</si>
  <si>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INFORMATICA</t>
  </si>
  <si>
    <t>INFORMATICA PARA LA ADMINISTRACION</t>
  </si>
  <si>
    <t>TALLER DE ETICA</t>
  </si>
  <si>
    <t>FUNDAMENTOS DE TELECOMUNICACIONES</t>
  </si>
  <si>
    <t>SISTEMAS OPERATIVOS 2</t>
  </si>
  <si>
    <t>FUNDAMENTOS DE SISTEMAS DE INFORMACIÓN</t>
  </si>
  <si>
    <t>Septiembre  2022 - Enero 2023</t>
  </si>
  <si>
    <t>LADM</t>
  </si>
  <si>
    <t>IINF</t>
  </si>
  <si>
    <t>M.T.I. MARIA DE LOS ANGELES PELAYO VAQUERO</t>
  </si>
  <si>
    <t>MTRA. GUADALUPE ZETINA RUZ</t>
  </si>
  <si>
    <t>110A</t>
  </si>
  <si>
    <t>310A</t>
  </si>
  <si>
    <t>510A</t>
  </si>
  <si>
    <t>105B</t>
  </si>
  <si>
    <t>II</t>
  </si>
  <si>
    <t>S/E</t>
  </si>
  <si>
    <t>III</t>
  </si>
  <si>
    <t>INFORMÁTICA</t>
  </si>
  <si>
    <t>IV</t>
  </si>
  <si>
    <t>V</t>
  </si>
  <si>
    <t>VI</t>
  </si>
  <si>
    <t>MTRA. GUADALUPE ZETINA CRUZ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</si>
</sst>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5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8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9" fontId="4" fillId="0" borderId="1" xfId="1" applyFont="1" applyFill="1" applyBorder="1" applyAlignment="1">
      <alignment horizontal="center" vertical="center" wrapText="1"/>
    </xf>
    <xf numFmtId="9" fontId="4" fillId="0" borderId="9" xfId="1" applyFont="1" applyFill="1" applyBorder="1" applyAlignment="1">
      <alignment horizontal="center" vertical="center" wrapText="1"/>
    </xf>
    <xf numFmtId="0" fontId="4" fillId="0" borderId="0" xfId="0" applyFont="1" applyFill="1" applyAlignment="1">
      <alignment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895E8ED8-D8B5-4BE2-A298-2D7AE8F7D8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4D8910C2-CF49-45AD-B241-76D55FE0DF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84C77A61-E2FE-45E8-9669-627B3E08D1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EA9340CE-2F34-4AA1-87C6-6DB7E1E3A7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1DDA1DFB-A50E-4672-BB6E-A616A7CBD3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28"/>
  <sheetViews>
    <sheetView topLeftCell="A9" zoomScale="96" zoomScaleNormal="96" zoomScaleSheetLayoutView="100" workbookViewId="0">
      <selection activeCell="G28" sqref="G28:J2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7.7109375" style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9" t="s">
        <v>0</v>
      </c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27" t="s">
        <v>2</v>
      </c>
      <c r="B6" s="27"/>
      <c r="C6" s="27"/>
      <c r="D6" s="27"/>
      <c r="E6" s="28" t="s">
        <v>31</v>
      </c>
      <c r="F6" s="28"/>
      <c r="G6" s="28"/>
      <c r="H6" s="2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38" t="s">
        <v>4</v>
      </c>
      <c r="C8" s="38"/>
      <c r="D8" s="14" t="s">
        <v>5</v>
      </c>
      <c r="E8" s="5">
        <v>4</v>
      </c>
      <c r="G8" s="4" t="s">
        <v>6</v>
      </c>
      <c r="H8" s="5">
        <v>5</v>
      </c>
      <c r="I8" s="37" t="s">
        <v>7</v>
      </c>
      <c r="J8" s="37"/>
      <c r="K8" s="37"/>
      <c r="L8" s="38" t="s">
        <v>37</v>
      </c>
      <c r="M8" s="38"/>
      <c r="N8" s="38"/>
    </row>
    <row r="10" spans="1:14" x14ac:dyDescent="0.2">
      <c r="A10" s="4" t="s">
        <v>8</v>
      </c>
      <c r="B10" s="38" t="s">
        <v>40</v>
      </c>
      <c r="C10" s="38"/>
      <c r="D10" s="38"/>
      <c r="E10" s="38"/>
      <c r="F10" s="38"/>
      <c r="G10" s="38"/>
      <c r="H10" s="38"/>
      <c r="I10" s="38"/>
      <c r="J10" s="38"/>
      <c r="K10" s="38"/>
      <c r="L10" s="3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9" t="s">
        <v>9</v>
      </c>
      <c r="B12" s="35" t="s">
        <v>10</v>
      </c>
      <c r="C12" s="35" t="s">
        <v>11</v>
      </c>
      <c r="D12" s="30" t="s">
        <v>12</v>
      </c>
      <c r="E12" s="30" t="s">
        <v>13</v>
      </c>
      <c r="F12" s="30" t="s">
        <v>14</v>
      </c>
      <c r="G12" s="30"/>
      <c r="H12" s="30" t="s">
        <v>15</v>
      </c>
      <c r="I12" s="30" t="s">
        <v>16</v>
      </c>
      <c r="J12" s="30" t="s">
        <v>17</v>
      </c>
      <c r="K12" s="30" t="s">
        <v>18</v>
      </c>
      <c r="L12" s="30" t="s">
        <v>19</v>
      </c>
      <c r="M12" s="30" t="s">
        <v>20</v>
      </c>
      <c r="N12" s="32" t="s">
        <v>21</v>
      </c>
    </row>
    <row r="13" spans="1:14" x14ac:dyDescent="0.2">
      <c r="A13" s="40"/>
      <c r="B13" s="36"/>
      <c r="C13" s="36"/>
      <c r="D13" s="31"/>
      <c r="E13" s="31"/>
      <c r="F13" s="7" t="s">
        <v>22</v>
      </c>
      <c r="G13" s="7" t="s">
        <v>23</v>
      </c>
      <c r="H13" s="31"/>
      <c r="I13" s="31"/>
      <c r="J13" s="31"/>
      <c r="K13" s="31"/>
      <c r="L13" s="31"/>
      <c r="M13" s="31"/>
      <c r="N13" s="33"/>
    </row>
    <row r="14" spans="1:14" s="11" customFormat="1" ht="25.5" x14ac:dyDescent="0.2">
      <c r="A14" s="8" t="s">
        <v>32</v>
      </c>
      <c r="B14" s="9" t="s">
        <v>21</v>
      </c>
      <c r="C14" s="9" t="s">
        <v>45</v>
      </c>
      <c r="D14" s="9" t="s">
        <v>38</v>
      </c>
      <c r="E14" s="9">
        <v>28</v>
      </c>
      <c r="F14" s="9">
        <v>19</v>
      </c>
      <c r="G14" s="9"/>
      <c r="H14" s="10"/>
      <c r="I14" s="9">
        <v>9</v>
      </c>
      <c r="J14" s="10"/>
      <c r="K14" s="9">
        <v>0</v>
      </c>
      <c r="L14" s="10">
        <v>0</v>
      </c>
      <c r="M14" s="9">
        <v>57</v>
      </c>
      <c r="N14" s="15">
        <v>0.68</v>
      </c>
    </row>
    <row r="15" spans="1:14" s="25" customFormat="1" x14ac:dyDescent="0.2">
      <c r="A15" s="21" t="s">
        <v>33</v>
      </c>
      <c r="B15" s="22" t="s">
        <v>21</v>
      </c>
      <c r="C15" s="22" t="s">
        <v>42</v>
      </c>
      <c r="D15" s="22" t="s">
        <v>39</v>
      </c>
      <c r="E15" s="22">
        <v>34</v>
      </c>
      <c r="F15" s="22">
        <v>27</v>
      </c>
      <c r="G15" s="22"/>
      <c r="H15" s="23"/>
      <c r="I15" s="22">
        <f t="shared" ref="I15:I18" si="0">(E15-SUM(F15:G15))-K15</f>
        <v>7</v>
      </c>
      <c r="J15" s="23"/>
      <c r="K15" s="22">
        <v>0</v>
      </c>
      <c r="L15" s="23">
        <v>0</v>
      </c>
      <c r="M15" s="22">
        <v>67</v>
      </c>
      <c r="N15" s="24">
        <v>0.79</v>
      </c>
    </row>
    <row r="16" spans="1:14" s="11" customFormat="1" ht="25.5" x14ac:dyDescent="0.2">
      <c r="A16" s="8" t="s">
        <v>34</v>
      </c>
      <c r="B16" s="9" t="s">
        <v>21</v>
      </c>
      <c r="C16" s="9" t="s">
        <v>43</v>
      </c>
      <c r="D16" s="9" t="s">
        <v>39</v>
      </c>
      <c r="E16" s="9">
        <v>24</v>
      </c>
      <c r="F16" s="9">
        <v>20</v>
      </c>
      <c r="G16" s="9"/>
      <c r="H16" s="10"/>
      <c r="I16" s="9">
        <f t="shared" si="0"/>
        <v>4</v>
      </c>
      <c r="J16" s="10"/>
      <c r="K16" s="9">
        <v>0</v>
      </c>
      <c r="L16" s="10">
        <v>0</v>
      </c>
      <c r="M16" s="9">
        <v>72</v>
      </c>
      <c r="N16" s="24">
        <v>0.75</v>
      </c>
    </row>
    <row r="17" spans="1:14" s="11" customFormat="1" x14ac:dyDescent="0.2">
      <c r="A17" s="8" t="s">
        <v>35</v>
      </c>
      <c r="B17" s="9" t="s">
        <v>21</v>
      </c>
      <c r="C17" s="9" t="s">
        <v>44</v>
      </c>
      <c r="D17" s="9" t="s">
        <v>39</v>
      </c>
      <c r="E17" s="9">
        <v>17</v>
      </c>
      <c r="F17" s="9">
        <v>12</v>
      </c>
      <c r="G17" s="9"/>
      <c r="H17" s="10"/>
      <c r="I17" s="9">
        <f t="shared" si="0"/>
        <v>5</v>
      </c>
      <c r="J17" s="10"/>
      <c r="K17" s="9">
        <v>0</v>
      </c>
      <c r="L17" s="10">
        <v>0</v>
      </c>
      <c r="M17" s="9">
        <v>60</v>
      </c>
      <c r="N17" s="15">
        <v>0.71</v>
      </c>
    </row>
    <row r="18" spans="1:14" s="11" customFormat="1" ht="25.5" x14ac:dyDescent="0.2">
      <c r="A18" s="8" t="s">
        <v>36</v>
      </c>
      <c r="B18" s="9" t="s">
        <v>21</v>
      </c>
      <c r="C18" s="9" t="s">
        <v>43</v>
      </c>
      <c r="D18" s="9" t="s">
        <v>39</v>
      </c>
      <c r="E18" s="9">
        <v>26</v>
      </c>
      <c r="F18" s="9">
        <v>21</v>
      </c>
      <c r="G18" s="9"/>
      <c r="H18" s="10"/>
      <c r="I18" s="9">
        <f t="shared" si="0"/>
        <v>5</v>
      </c>
      <c r="J18" s="10"/>
      <c r="K18" s="9">
        <v>0</v>
      </c>
      <c r="L18" s="10">
        <v>0</v>
      </c>
      <c r="M18" s="9">
        <v>63</v>
      </c>
      <c r="N18" s="15">
        <v>0.81</v>
      </c>
    </row>
    <row r="19" spans="1:14" ht="13.5" thickBot="1" x14ac:dyDescent="0.25">
      <c r="A19" s="16" t="s">
        <v>24</v>
      </c>
      <c r="B19" s="17"/>
      <c r="C19" s="17"/>
      <c r="D19" s="17"/>
      <c r="E19" s="17">
        <f>SUM(E14:E18)</f>
        <v>129</v>
      </c>
      <c r="F19" s="17">
        <f>SUM(F14:F18)</f>
        <v>99</v>
      </c>
      <c r="G19" s="17"/>
      <c r="H19" s="18"/>
      <c r="I19" s="17">
        <f>SUM(I14:I18)</f>
        <v>30</v>
      </c>
      <c r="J19" s="18"/>
      <c r="K19" s="17">
        <f>SUM(K14:K18)</f>
        <v>0</v>
      </c>
      <c r="L19" s="18">
        <v>0</v>
      </c>
      <c r="M19" s="17">
        <f>AVERAGE(M14:M18)</f>
        <v>63.8</v>
      </c>
      <c r="N19" s="19">
        <f>AVERAGE(N14:N18)</f>
        <v>0.748</v>
      </c>
    </row>
    <row r="21" spans="1:14" ht="120" customHeight="1" x14ac:dyDescent="0.2">
      <c r="A21" s="34" t="s">
        <v>26</v>
      </c>
      <c r="B21" s="34"/>
      <c r="C21" s="34"/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</row>
    <row r="23" spans="1:14" x14ac:dyDescent="0.2">
      <c r="A23" s="12"/>
    </row>
    <row r="24" spans="1:14" x14ac:dyDescent="0.2">
      <c r="B24" s="41" t="s">
        <v>27</v>
      </c>
      <c r="C24" s="41"/>
      <c r="D24" s="41"/>
      <c r="G24" s="26" t="s">
        <v>28</v>
      </c>
      <c r="H24" s="26"/>
      <c r="I24" s="26"/>
      <c r="J24" s="26"/>
    </row>
    <row r="25" spans="1:14" ht="62.25" customHeight="1" x14ac:dyDescent="0.2">
      <c r="B25" s="42"/>
      <c r="C25" s="42"/>
      <c r="D25" s="42"/>
      <c r="G25" s="38"/>
      <c r="H25" s="38"/>
      <c r="I25" s="38"/>
      <c r="J25" s="38"/>
    </row>
    <row r="26" spans="1:14" hidden="1" x14ac:dyDescent="0.2">
      <c r="A26" s="43" t="e">
        <v>#REF!</v>
      </c>
      <c r="B26" s="43"/>
      <c r="C26" s="6"/>
      <c r="E26" s="43"/>
      <c r="F26" s="43"/>
      <c r="G26" s="43"/>
      <c r="H26" s="43"/>
    </row>
    <row r="27" spans="1:14" hidden="1" x14ac:dyDescent="0.2"/>
    <row r="28" spans="1:14" ht="45" customHeight="1" x14ac:dyDescent="0.2">
      <c r="B28" s="44" t="str">
        <f>B10</f>
        <v>M.T.I. MARIA DE LOS ANGELES PELAYO VAQUERO</v>
      </c>
      <c r="C28" s="44"/>
      <c r="D28" s="44"/>
      <c r="E28" s="13"/>
      <c r="F28" s="13"/>
      <c r="G28" s="44" t="s">
        <v>41</v>
      </c>
      <c r="H28" s="44"/>
      <c r="I28" s="44"/>
      <c r="J28" s="44"/>
    </row>
  </sheetData>
  <mergeCells count="31">
    <mergeCell ref="A26:B26"/>
    <mergeCell ref="E26:H26"/>
    <mergeCell ref="B28:D28"/>
    <mergeCell ref="G28:J28"/>
    <mergeCell ref="K12:K13"/>
    <mergeCell ref="L12:L13"/>
    <mergeCell ref="B24:D24"/>
    <mergeCell ref="G24:J24"/>
    <mergeCell ref="B25:D25"/>
    <mergeCell ref="G25:J25"/>
    <mergeCell ref="M12:M13"/>
    <mergeCell ref="N12:N13"/>
    <mergeCell ref="A21:N21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28"/>
  <sheetViews>
    <sheetView topLeftCell="A13" zoomScale="85" zoomScaleNormal="85" zoomScaleSheetLayoutView="100" workbookViewId="0">
      <selection activeCell="G28" sqref="G28:J2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9" t="s">
        <v>0</v>
      </c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27" t="s">
        <v>2</v>
      </c>
      <c r="B6" s="27"/>
      <c r="C6" s="27"/>
      <c r="D6" s="27"/>
      <c r="E6" s="28"/>
      <c r="F6" s="28"/>
      <c r="G6" s="28"/>
      <c r="H6" s="2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8">
        <v>2</v>
      </c>
      <c r="C8" s="38"/>
      <c r="D8" s="14" t="s">
        <v>5</v>
      </c>
      <c r="E8" s="20">
        <f>'1'!E8</f>
        <v>4</v>
      </c>
      <c r="F8"/>
      <c r="G8" s="4" t="s">
        <v>6</v>
      </c>
      <c r="H8" s="20">
        <f>'1'!H8</f>
        <v>5</v>
      </c>
      <c r="I8" s="37" t="s">
        <v>7</v>
      </c>
      <c r="J8" s="37"/>
      <c r="K8" s="37"/>
      <c r="L8" s="38" t="str">
        <f>'1'!L8</f>
        <v>Septiembre  2022 - Enero 2023</v>
      </c>
      <c r="M8" s="38"/>
      <c r="N8" s="38"/>
    </row>
    <row r="10" spans="1:14" x14ac:dyDescent="0.2">
      <c r="A10" s="4" t="s">
        <v>8</v>
      </c>
      <c r="B10" s="38" t="str">
        <f>'1'!B10</f>
        <v>M.T.I. MARIA DE LOS ANGELES PELAYO VAQUERO</v>
      </c>
      <c r="C10" s="38"/>
      <c r="D10" s="38"/>
      <c r="E10" s="38"/>
      <c r="F10" s="38"/>
      <c r="G10" s="38"/>
      <c r="H10" s="38"/>
      <c r="I10" s="38"/>
      <c r="J10" s="38"/>
      <c r="K10" s="38"/>
      <c r="L10" s="3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9" t="s">
        <v>9</v>
      </c>
      <c r="B12" s="35" t="s">
        <v>10</v>
      </c>
      <c r="C12" s="35" t="s">
        <v>11</v>
      </c>
      <c r="D12" s="30" t="s">
        <v>12</v>
      </c>
      <c r="E12" s="30" t="s">
        <v>13</v>
      </c>
      <c r="F12" s="30" t="s">
        <v>14</v>
      </c>
      <c r="G12" s="30"/>
      <c r="H12" s="30" t="s">
        <v>15</v>
      </c>
      <c r="I12" s="30" t="s">
        <v>16</v>
      </c>
      <c r="J12" s="30" t="s">
        <v>17</v>
      </c>
      <c r="K12" s="30" t="s">
        <v>18</v>
      </c>
      <c r="L12" s="30" t="s">
        <v>19</v>
      </c>
      <c r="M12" s="30" t="s">
        <v>20</v>
      </c>
      <c r="N12" s="32" t="s">
        <v>21</v>
      </c>
    </row>
    <row r="13" spans="1:14" x14ac:dyDescent="0.2">
      <c r="A13" s="40"/>
      <c r="B13" s="36"/>
      <c r="C13" s="36"/>
      <c r="D13" s="31"/>
      <c r="E13" s="31"/>
      <c r="F13" s="7" t="s">
        <v>22</v>
      </c>
      <c r="G13" s="7" t="s">
        <v>23</v>
      </c>
      <c r="H13" s="31"/>
      <c r="I13" s="31"/>
      <c r="J13" s="31"/>
      <c r="K13" s="31"/>
      <c r="L13" s="31"/>
      <c r="M13" s="31"/>
      <c r="N13" s="33"/>
    </row>
    <row r="14" spans="1:14" s="25" customFormat="1" ht="25.5" x14ac:dyDescent="0.2">
      <c r="A14" s="22" t="str">
        <f>'1'!A14</f>
        <v>INFORMATICA PARA LA ADMINISTRACION</v>
      </c>
      <c r="B14" s="22" t="s">
        <v>46</v>
      </c>
      <c r="C14" s="22" t="str">
        <f>'1'!C14</f>
        <v>105B</v>
      </c>
      <c r="D14" s="22" t="str">
        <f>'1'!D14</f>
        <v>LADM</v>
      </c>
      <c r="E14" s="22">
        <f>'1'!E14</f>
        <v>28</v>
      </c>
      <c r="F14" s="22">
        <v>27</v>
      </c>
      <c r="G14" s="22"/>
      <c r="H14" s="23"/>
      <c r="I14" s="22">
        <f t="shared" ref="I14:I19" si="0">(E14-SUM(F14:G14))-K14</f>
        <v>1</v>
      </c>
      <c r="J14" s="23"/>
      <c r="K14" s="22">
        <v>0</v>
      </c>
      <c r="L14" s="23">
        <f t="shared" ref="L14:L19" si="1">K14/E14</f>
        <v>0</v>
      </c>
      <c r="M14" s="22">
        <v>96</v>
      </c>
      <c r="N14" s="24">
        <v>0.96</v>
      </c>
    </row>
    <row r="15" spans="1:14" s="25" customFormat="1" x14ac:dyDescent="0.2">
      <c r="A15" s="22" t="str">
        <f>'1'!A15</f>
        <v>TALLER DE ETICA</v>
      </c>
      <c r="B15" s="22" t="s">
        <v>47</v>
      </c>
      <c r="C15" s="22" t="str">
        <f>'1'!C15</f>
        <v>110A</v>
      </c>
      <c r="D15" s="22" t="str">
        <f>'1'!D15</f>
        <v>IINF</v>
      </c>
      <c r="E15" s="22">
        <f>'1'!E15</f>
        <v>34</v>
      </c>
      <c r="F15" s="22"/>
      <c r="G15" s="22"/>
      <c r="H15" s="23"/>
      <c r="I15" s="22">
        <f t="shared" si="0"/>
        <v>34</v>
      </c>
      <c r="J15" s="23"/>
      <c r="K15" s="22">
        <v>0</v>
      </c>
      <c r="L15" s="23">
        <f t="shared" si="1"/>
        <v>0</v>
      </c>
      <c r="M15" s="22"/>
      <c r="N15" s="24"/>
    </row>
    <row r="16" spans="1:14" s="25" customFormat="1" ht="25.5" x14ac:dyDescent="0.2">
      <c r="A16" s="22" t="str">
        <f>'1'!A16</f>
        <v>FUNDAMENTOS DE TELECOMUNICACIONES</v>
      </c>
      <c r="B16" s="22" t="s">
        <v>46</v>
      </c>
      <c r="C16" s="22" t="str">
        <f>'1'!C16</f>
        <v>310A</v>
      </c>
      <c r="D16" s="22" t="str">
        <f>'1'!D16</f>
        <v>IINF</v>
      </c>
      <c r="E16" s="22">
        <f>'1'!E16</f>
        <v>24</v>
      </c>
      <c r="F16" s="22">
        <v>23</v>
      </c>
      <c r="G16" s="22"/>
      <c r="H16" s="23"/>
      <c r="I16" s="22">
        <f t="shared" si="0"/>
        <v>1</v>
      </c>
      <c r="J16" s="23"/>
      <c r="K16" s="22">
        <v>0</v>
      </c>
      <c r="L16" s="23">
        <f t="shared" si="1"/>
        <v>0</v>
      </c>
      <c r="M16" s="22">
        <v>95</v>
      </c>
      <c r="N16" s="24">
        <v>0.92</v>
      </c>
    </row>
    <row r="17" spans="1:14" s="25" customFormat="1" x14ac:dyDescent="0.2">
      <c r="A17" s="22" t="str">
        <f>'1'!A17</f>
        <v>SISTEMAS OPERATIVOS 2</v>
      </c>
      <c r="B17" s="22" t="s">
        <v>46</v>
      </c>
      <c r="C17" s="22" t="str">
        <f>'1'!C17</f>
        <v>510A</v>
      </c>
      <c r="D17" s="22" t="str">
        <f>'1'!D17</f>
        <v>IINF</v>
      </c>
      <c r="E17" s="22">
        <f>'1'!E17</f>
        <v>17</v>
      </c>
      <c r="F17" s="22">
        <v>17</v>
      </c>
      <c r="G17" s="22"/>
      <c r="H17" s="23"/>
      <c r="I17" s="22">
        <f t="shared" si="0"/>
        <v>0</v>
      </c>
      <c r="J17" s="23"/>
      <c r="K17" s="22">
        <v>0</v>
      </c>
      <c r="L17" s="23">
        <f t="shared" si="1"/>
        <v>0</v>
      </c>
      <c r="M17" s="22">
        <v>100</v>
      </c>
      <c r="N17" s="24">
        <v>1</v>
      </c>
    </row>
    <row r="18" spans="1:14" s="25" customFormat="1" ht="25.5" x14ac:dyDescent="0.2">
      <c r="A18" s="22" t="str">
        <f>'1'!A18</f>
        <v>FUNDAMENTOS DE SISTEMAS DE INFORMACIÓN</v>
      </c>
      <c r="B18" s="22" t="s">
        <v>46</v>
      </c>
      <c r="C18" s="22" t="str">
        <f>'1'!C18</f>
        <v>310A</v>
      </c>
      <c r="D18" s="22" t="str">
        <f>'1'!D18</f>
        <v>IINF</v>
      </c>
      <c r="E18" s="22">
        <f>'1'!E18</f>
        <v>26</v>
      </c>
      <c r="F18" s="22">
        <v>26</v>
      </c>
      <c r="G18" s="22"/>
      <c r="H18" s="23"/>
      <c r="I18" s="22">
        <f t="shared" si="0"/>
        <v>0</v>
      </c>
      <c r="J18" s="23"/>
      <c r="K18" s="22">
        <v>0</v>
      </c>
      <c r="L18" s="23">
        <f t="shared" si="1"/>
        <v>0</v>
      </c>
      <c r="M18" s="22">
        <v>95</v>
      </c>
      <c r="N18" s="24">
        <v>0.85</v>
      </c>
    </row>
    <row r="19" spans="1:14" ht="13.5" thickBot="1" x14ac:dyDescent="0.25">
      <c r="A19" s="16" t="s">
        <v>24</v>
      </c>
      <c r="B19" s="17" t="s">
        <v>25</v>
      </c>
      <c r="C19" s="17" t="s">
        <v>25</v>
      </c>
      <c r="D19" s="17" t="s">
        <v>25</v>
      </c>
      <c r="E19" s="17">
        <f>SUM(E14:E18)</f>
        <v>129</v>
      </c>
      <c r="F19" s="17">
        <f>SUM(F14:F18)</f>
        <v>93</v>
      </c>
      <c r="G19" s="17">
        <f>SUM(G14:G18)</f>
        <v>0</v>
      </c>
      <c r="H19" s="18">
        <f>SUM(F19:G19)/E19</f>
        <v>0.72093023255813948</v>
      </c>
      <c r="I19" s="17">
        <f t="shared" si="0"/>
        <v>36</v>
      </c>
      <c r="J19" s="18">
        <f t="shared" ref="J19" si="2">I19/E19</f>
        <v>0.27906976744186046</v>
      </c>
      <c r="K19" s="17">
        <f>SUM(K14:K18)</f>
        <v>0</v>
      </c>
      <c r="L19" s="18">
        <f t="shared" si="1"/>
        <v>0</v>
      </c>
      <c r="M19" s="17">
        <f>AVERAGE(M14:M18)</f>
        <v>96.5</v>
      </c>
      <c r="N19" s="19">
        <f>AVERAGE(N14:N18)</f>
        <v>0.9325</v>
      </c>
    </row>
    <row r="21" spans="1:14" ht="120" customHeight="1" x14ac:dyDescent="0.2">
      <c r="A21" s="34" t="s">
        <v>26</v>
      </c>
      <c r="B21" s="34"/>
      <c r="C21" s="34"/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</row>
    <row r="23" spans="1:14" x14ac:dyDescent="0.2">
      <c r="A23" s="12"/>
    </row>
    <row r="24" spans="1:14" x14ac:dyDescent="0.2">
      <c r="B24" s="41" t="s">
        <v>27</v>
      </c>
      <c r="C24" s="41"/>
      <c r="D24" s="41"/>
      <c r="G24" s="26" t="s">
        <v>28</v>
      </c>
      <c r="H24" s="26"/>
      <c r="I24" s="26"/>
      <c r="J24" s="26"/>
    </row>
    <row r="25" spans="1:14" ht="62.25" customHeight="1" x14ac:dyDescent="0.2">
      <c r="B25" s="42"/>
      <c r="C25" s="42"/>
      <c r="D25" s="42"/>
      <c r="G25" s="38"/>
      <c r="H25" s="38"/>
      <c r="I25" s="38"/>
      <c r="J25" s="38"/>
    </row>
    <row r="26" spans="1:14" hidden="1" x14ac:dyDescent="0.2">
      <c r="A26" s="43" t="e">
        <v>#REF!</v>
      </c>
      <c r="B26" s="43"/>
      <c r="C26" s="6"/>
      <c r="E26" s="43"/>
      <c r="F26" s="43"/>
      <c r="G26" s="43"/>
      <c r="H26" s="43"/>
    </row>
    <row r="27" spans="1:14" hidden="1" x14ac:dyDescent="0.2"/>
    <row r="28" spans="1:14" ht="45" customHeight="1" x14ac:dyDescent="0.2">
      <c r="B28" s="44" t="str">
        <f>B10</f>
        <v>M.T.I. MARIA DE LOS ANGELES PELAYO VAQUERO</v>
      </c>
      <c r="C28" s="44"/>
      <c r="D28" s="44"/>
      <c r="E28" s="13"/>
      <c r="F28" s="13"/>
      <c r="G28" s="44" t="s">
        <v>41</v>
      </c>
      <c r="H28" s="44"/>
      <c r="I28" s="44"/>
      <c r="J28" s="44"/>
    </row>
  </sheetData>
  <mergeCells count="31">
    <mergeCell ref="A26:B26"/>
    <mergeCell ref="E26:H26"/>
    <mergeCell ref="B28:D28"/>
    <mergeCell ref="G28:J28"/>
    <mergeCell ref="M12:M13"/>
    <mergeCell ref="N12:N13"/>
    <mergeCell ref="A21:N21"/>
    <mergeCell ref="B25:D25"/>
    <mergeCell ref="G25:J25"/>
    <mergeCell ref="B24:D24"/>
    <mergeCell ref="G24:J24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29" zoomScaleNormal="100" zoomScaleSheetLayoutView="100" workbookViewId="0">
      <selection activeCell="G37" sqref="G37:J3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9" t="s">
        <v>0</v>
      </c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27" t="s">
        <v>2</v>
      </c>
      <c r="B6" s="27"/>
      <c r="C6" s="27"/>
      <c r="D6" s="27"/>
      <c r="E6" s="28" t="s">
        <v>49</v>
      </c>
      <c r="F6" s="28"/>
      <c r="G6" s="28"/>
      <c r="H6" s="2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8">
        <v>3</v>
      </c>
      <c r="C8" s="38"/>
      <c r="D8" s="14" t="s">
        <v>5</v>
      </c>
      <c r="E8" s="20">
        <f>'1'!E8</f>
        <v>4</v>
      </c>
      <c r="F8"/>
      <c r="G8" s="4" t="s">
        <v>6</v>
      </c>
      <c r="H8" s="20">
        <f>'1'!H8</f>
        <v>5</v>
      </c>
      <c r="I8" s="37" t="s">
        <v>7</v>
      </c>
      <c r="J8" s="37"/>
      <c r="K8" s="37"/>
      <c r="L8" s="38" t="str">
        <f>'1'!L8</f>
        <v>Septiembre  2022 - Enero 2023</v>
      </c>
      <c r="M8" s="38"/>
      <c r="N8" s="38"/>
    </row>
    <row r="10" spans="1:14" x14ac:dyDescent="0.2">
      <c r="A10" s="4" t="s">
        <v>8</v>
      </c>
      <c r="B10" s="38" t="str">
        <f>'1'!B10</f>
        <v>M.T.I. MARIA DE LOS ANGELES PELAYO VAQUERO</v>
      </c>
      <c r="C10" s="38"/>
      <c r="D10" s="38"/>
      <c r="E10" s="38"/>
      <c r="F10" s="38"/>
      <c r="G10" s="38"/>
      <c r="H10" s="38"/>
      <c r="I10" s="38"/>
      <c r="J10" s="38"/>
      <c r="K10" s="38"/>
      <c r="L10" s="3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9" t="s">
        <v>9</v>
      </c>
      <c r="B12" s="35" t="s">
        <v>10</v>
      </c>
      <c r="C12" s="35" t="s">
        <v>11</v>
      </c>
      <c r="D12" s="30" t="s">
        <v>12</v>
      </c>
      <c r="E12" s="30" t="s">
        <v>13</v>
      </c>
      <c r="F12" s="30" t="s">
        <v>14</v>
      </c>
      <c r="G12" s="30"/>
      <c r="H12" s="30" t="s">
        <v>15</v>
      </c>
      <c r="I12" s="30" t="s">
        <v>16</v>
      </c>
      <c r="J12" s="30" t="s">
        <v>17</v>
      </c>
      <c r="K12" s="30" t="s">
        <v>18</v>
      </c>
      <c r="L12" s="30" t="s">
        <v>19</v>
      </c>
      <c r="M12" s="30" t="s">
        <v>20</v>
      </c>
      <c r="N12" s="32" t="s">
        <v>21</v>
      </c>
    </row>
    <row r="13" spans="1:14" x14ac:dyDescent="0.2">
      <c r="A13" s="40"/>
      <c r="B13" s="36"/>
      <c r="C13" s="36"/>
      <c r="D13" s="31"/>
      <c r="E13" s="31"/>
      <c r="F13" s="7" t="s">
        <v>22</v>
      </c>
      <c r="G13" s="7" t="s">
        <v>23</v>
      </c>
      <c r="H13" s="31"/>
      <c r="I13" s="31"/>
      <c r="J13" s="31"/>
      <c r="K13" s="31"/>
      <c r="L13" s="31"/>
      <c r="M13" s="31"/>
      <c r="N13" s="33"/>
    </row>
    <row r="14" spans="1:14" s="11" customFormat="1" ht="25.5" x14ac:dyDescent="0.2">
      <c r="A14" s="9" t="str">
        <f>'1'!A14</f>
        <v>INFORMATICA PARA LA ADMINISTRACION</v>
      </c>
      <c r="B14" s="9" t="s">
        <v>47</v>
      </c>
      <c r="C14" s="9" t="str">
        <f>'1'!C14</f>
        <v>105B</v>
      </c>
      <c r="D14" s="9" t="str">
        <f>'1'!D14</f>
        <v>LADM</v>
      </c>
      <c r="E14" s="9">
        <f>'1'!E14</f>
        <v>28</v>
      </c>
      <c r="F14" s="9"/>
      <c r="G14" s="9"/>
      <c r="H14" s="10"/>
      <c r="I14" s="9">
        <f t="shared" ref="I14:I28" si="0">(E14-SUM(F14:G14))-K14</f>
        <v>28</v>
      </c>
      <c r="J14" s="10"/>
      <c r="K14" s="9">
        <v>0</v>
      </c>
      <c r="L14" s="10">
        <f t="shared" ref="L14:L28" si="1">K14/E14</f>
        <v>0</v>
      </c>
      <c r="M14" s="9"/>
      <c r="N14" s="15"/>
    </row>
    <row r="15" spans="1:14" s="11" customFormat="1" x14ac:dyDescent="0.2">
      <c r="A15" s="9" t="str">
        <f>'1'!A15</f>
        <v>TALLER DE ETICA</v>
      </c>
      <c r="B15" s="9" t="s">
        <v>46</v>
      </c>
      <c r="C15" s="9" t="str">
        <f>'1'!C15</f>
        <v>110A</v>
      </c>
      <c r="D15" s="9" t="str">
        <f>'1'!D15</f>
        <v>IINF</v>
      </c>
      <c r="E15" s="9">
        <f>'1'!E15</f>
        <v>34</v>
      </c>
      <c r="F15" s="9">
        <v>24</v>
      </c>
      <c r="G15" s="9"/>
      <c r="H15" s="10"/>
      <c r="I15" s="9">
        <f t="shared" si="0"/>
        <v>10</v>
      </c>
      <c r="J15" s="10"/>
      <c r="K15" s="9">
        <v>0</v>
      </c>
      <c r="L15" s="10">
        <f t="shared" si="1"/>
        <v>0</v>
      </c>
      <c r="M15" s="9">
        <v>69</v>
      </c>
      <c r="N15" s="15">
        <v>0.71</v>
      </c>
    </row>
    <row r="16" spans="1:14" s="11" customFormat="1" ht="25.5" x14ac:dyDescent="0.2">
      <c r="A16" s="9" t="str">
        <f>'1'!A16</f>
        <v>FUNDAMENTOS DE TELECOMUNICACIONES</v>
      </c>
      <c r="B16" s="9" t="s">
        <v>48</v>
      </c>
      <c r="C16" s="9" t="str">
        <f>'1'!C16</f>
        <v>310A</v>
      </c>
      <c r="D16" s="9" t="str">
        <f>'1'!D16</f>
        <v>IINF</v>
      </c>
      <c r="E16" s="9">
        <f>'1'!E16</f>
        <v>24</v>
      </c>
      <c r="F16" s="9">
        <v>23</v>
      </c>
      <c r="G16" s="9"/>
      <c r="H16" s="10"/>
      <c r="I16" s="9">
        <f t="shared" si="0"/>
        <v>1</v>
      </c>
      <c r="J16" s="10"/>
      <c r="K16" s="9">
        <v>0</v>
      </c>
      <c r="L16" s="10">
        <f t="shared" si="1"/>
        <v>0</v>
      </c>
      <c r="M16" s="9">
        <v>85</v>
      </c>
      <c r="N16" s="15">
        <v>0.71</v>
      </c>
    </row>
    <row r="17" spans="1:14" s="11" customFormat="1" x14ac:dyDescent="0.2">
      <c r="A17" s="9" t="str">
        <f>'1'!A17</f>
        <v>SISTEMAS OPERATIVOS 2</v>
      </c>
      <c r="B17" s="9" t="s">
        <v>48</v>
      </c>
      <c r="C17" s="9" t="str">
        <f>'1'!C17</f>
        <v>510A</v>
      </c>
      <c r="D17" s="9" t="str">
        <f>'1'!D17</f>
        <v>IINF</v>
      </c>
      <c r="E17" s="9">
        <f>'1'!E17</f>
        <v>17</v>
      </c>
      <c r="F17" s="9">
        <v>14</v>
      </c>
      <c r="G17" s="9"/>
      <c r="H17" s="10"/>
      <c r="I17" s="9">
        <f t="shared" si="0"/>
        <v>3</v>
      </c>
      <c r="J17" s="10"/>
      <c r="K17" s="9">
        <v>0</v>
      </c>
      <c r="L17" s="10">
        <f t="shared" si="1"/>
        <v>0</v>
      </c>
      <c r="M17" s="9">
        <v>71</v>
      </c>
      <c r="N17" s="15">
        <v>0.76</v>
      </c>
    </row>
    <row r="18" spans="1:14" s="11" customFormat="1" ht="25.5" x14ac:dyDescent="0.2">
      <c r="A18" s="9" t="str">
        <f>'1'!A18</f>
        <v>FUNDAMENTOS DE SISTEMAS DE INFORMACIÓN</v>
      </c>
      <c r="B18" s="9" t="s">
        <v>48</v>
      </c>
      <c r="C18" s="9" t="str">
        <f>'1'!C18</f>
        <v>310A</v>
      </c>
      <c r="D18" s="9" t="str">
        <f>'1'!D18</f>
        <v>IINF</v>
      </c>
      <c r="E18" s="9">
        <f>'1'!E18</f>
        <v>26</v>
      </c>
      <c r="F18" s="9">
        <v>23</v>
      </c>
      <c r="G18" s="9"/>
      <c r="H18" s="10"/>
      <c r="I18" s="9">
        <f t="shared" si="0"/>
        <v>3</v>
      </c>
      <c r="J18" s="10"/>
      <c r="K18" s="9">
        <v>0</v>
      </c>
      <c r="L18" s="10">
        <f t="shared" si="1"/>
        <v>0</v>
      </c>
      <c r="M18" s="9">
        <v>75</v>
      </c>
      <c r="N18" s="15">
        <v>0.85</v>
      </c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129</v>
      </c>
      <c r="F28" s="17">
        <f>SUM(F14:F27)</f>
        <v>84</v>
      </c>
      <c r="G28" s="17">
        <f>SUM(G14:G27)</f>
        <v>0</v>
      </c>
      <c r="H28" s="18">
        <f>SUM(F28:G28)/E28</f>
        <v>0.65116279069767447</v>
      </c>
      <c r="I28" s="17">
        <f t="shared" si="0"/>
        <v>45</v>
      </c>
      <c r="J28" s="18">
        <f t="shared" ref="J28" si="2">I28/E28</f>
        <v>0.34883720930232559</v>
      </c>
      <c r="K28" s="17">
        <f>SUM(K14:K27)</f>
        <v>0</v>
      </c>
      <c r="L28" s="18">
        <f t="shared" si="1"/>
        <v>0</v>
      </c>
      <c r="M28" s="17">
        <f>AVERAGE(M14:M27)</f>
        <v>75</v>
      </c>
      <c r="N28" s="19">
        <f>AVERAGE(N14:N27)</f>
        <v>0.75749999999999995</v>
      </c>
    </row>
    <row r="30" spans="1:14" ht="120" customHeight="1" x14ac:dyDescent="0.2">
      <c r="A30" s="34" t="s">
        <v>26</v>
      </c>
      <c r="B30" s="34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</row>
    <row r="32" spans="1:14" x14ac:dyDescent="0.2">
      <c r="A32" s="12"/>
    </row>
    <row r="33" spans="1:10" x14ac:dyDescent="0.2">
      <c r="B33" s="41" t="s">
        <v>27</v>
      </c>
      <c r="C33" s="41"/>
      <c r="D33" s="41"/>
      <c r="G33" s="26" t="s">
        <v>28</v>
      </c>
      <c r="H33" s="26"/>
      <c r="I33" s="26"/>
      <c r="J33" s="26"/>
    </row>
    <row r="34" spans="1:10" ht="62.25" customHeight="1" x14ac:dyDescent="0.2">
      <c r="B34" s="42"/>
      <c r="C34" s="42"/>
      <c r="D34" s="42"/>
      <c r="G34" s="38"/>
      <c r="H34" s="38"/>
      <c r="I34" s="38"/>
      <c r="J34" s="38"/>
    </row>
    <row r="35" spans="1:10" hidden="1" x14ac:dyDescent="0.2">
      <c r="A35" s="43" t="e">
        <v>#REF!</v>
      </c>
      <c r="B35" s="43"/>
      <c r="C35" s="6"/>
      <c r="E35" s="43"/>
      <c r="F35" s="43"/>
      <c r="G35" s="43"/>
      <c r="H35" s="43"/>
    </row>
    <row r="36" spans="1:10" hidden="1" x14ac:dyDescent="0.2"/>
    <row r="37" spans="1:10" ht="45" customHeight="1" x14ac:dyDescent="0.2">
      <c r="B37" s="44" t="str">
        <f>B10</f>
        <v>M.T.I. MARIA DE LOS ANGELES PELAYO VAQUERO</v>
      </c>
      <c r="C37" s="44"/>
      <c r="D37" s="44"/>
      <c r="E37" s="13"/>
      <c r="F37" s="13"/>
      <c r="G37" s="44" t="s">
        <v>53</v>
      </c>
      <c r="H37" s="44"/>
      <c r="I37" s="44"/>
      <c r="J37" s="44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43"/>
  <sheetViews>
    <sheetView tabSelected="1" topLeftCell="A36" zoomScale="112" zoomScaleNormal="112" zoomScaleSheetLayoutView="100" workbookViewId="0">
      <selection activeCell="B24" sqref="B24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9" t="s">
        <v>0</v>
      </c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27" t="s">
        <v>2</v>
      </c>
      <c r="B6" s="27"/>
      <c r="C6" s="27"/>
      <c r="D6" s="27"/>
      <c r="E6" s="28" t="s">
        <v>31</v>
      </c>
      <c r="F6" s="28"/>
      <c r="G6" s="28"/>
      <c r="H6" s="2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8">
        <v>4</v>
      </c>
      <c r="C8" s="38"/>
      <c r="D8" s="14" t="s">
        <v>5</v>
      </c>
      <c r="E8" s="20">
        <f>'1'!E8</f>
        <v>4</v>
      </c>
      <c r="F8"/>
      <c r="G8" s="4" t="s">
        <v>6</v>
      </c>
      <c r="H8" s="20">
        <f>'1'!H8</f>
        <v>5</v>
      </c>
      <c r="I8" s="37" t="s">
        <v>7</v>
      </c>
      <c r="J8" s="37"/>
      <c r="K8" s="37"/>
      <c r="L8" s="38" t="str">
        <f>'1'!L8</f>
        <v>Septiembre  2022 - Enero 2023</v>
      </c>
      <c r="M8" s="38"/>
      <c r="N8" s="38"/>
    </row>
    <row r="10" spans="1:14" x14ac:dyDescent="0.2">
      <c r="A10" s="4" t="s">
        <v>8</v>
      </c>
      <c r="B10" s="38" t="str">
        <f>'1'!B10</f>
        <v>M.T.I. MARIA DE LOS ANGELES PELAYO VAQUERO</v>
      </c>
      <c r="C10" s="38"/>
      <c r="D10" s="38"/>
      <c r="E10" s="38"/>
      <c r="F10" s="38"/>
      <c r="G10" s="38"/>
      <c r="H10" s="38"/>
      <c r="I10" s="38"/>
      <c r="J10" s="38"/>
      <c r="K10" s="38"/>
      <c r="L10" s="3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9" t="s">
        <v>9</v>
      </c>
      <c r="B12" s="35" t="s">
        <v>10</v>
      </c>
      <c r="C12" s="35" t="s">
        <v>11</v>
      </c>
      <c r="D12" s="30" t="s">
        <v>12</v>
      </c>
      <c r="E12" s="30" t="s">
        <v>13</v>
      </c>
      <c r="F12" s="30" t="s">
        <v>14</v>
      </c>
      <c r="G12" s="30"/>
      <c r="H12" s="30" t="s">
        <v>15</v>
      </c>
      <c r="I12" s="30" t="s">
        <v>16</v>
      </c>
      <c r="J12" s="30" t="s">
        <v>17</v>
      </c>
      <c r="K12" s="30" t="s">
        <v>18</v>
      </c>
      <c r="L12" s="30" t="s">
        <v>19</v>
      </c>
      <c r="M12" s="30" t="s">
        <v>20</v>
      </c>
      <c r="N12" s="32" t="s">
        <v>21</v>
      </c>
    </row>
    <row r="13" spans="1:14" x14ac:dyDescent="0.2">
      <c r="A13" s="40"/>
      <c r="B13" s="36"/>
      <c r="C13" s="36"/>
      <c r="D13" s="31"/>
      <c r="E13" s="31"/>
      <c r="F13" s="7" t="s">
        <v>22</v>
      </c>
      <c r="G13" s="7" t="s">
        <v>23</v>
      </c>
      <c r="H13" s="31"/>
      <c r="I13" s="31"/>
      <c r="J13" s="31"/>
      <c r="K13" s="31"/>
      <c r="L13" s="31"/>
      <c r="M13" s="31"/>
      <c r="N13" s="33"/>
    </row>
    <row r="14" spans="1:14" s="11" customFormat="1" ht="25.5" x14ac:dyDescent="0.2">
      <c r="A14" s="9" t="str">
        <f>'1'!A14</f>
        <v>INFORMATICA PARA LA ADMINISTRACION</v>
      </c>
      <c r="B14" s="9" t="s">
        <v>48</v>
      </c>
      <c r="C14" s="9" t="str">
        <f>'1'!C14</f>
        <v>105B</v>
      </c>
      <c r="D14" s="9" t="str">
        <f>'1'!D14</f>
        <v>LADM</v>
      </c>
      <c r="E14" s="9">
        <f>'1'!E14</f>
        <v>28</v>
      </c>
      <c r="F14" s="9">
        <v>20</v>
      </c>
      <c r="G14" s="9"/>
      <c r="H14" s="10"/>
      <c r="I14" s="9">
        <f t="shared" ref="I14:I34" si="0">(E14-SUM(F14:G14))-K14</f>
        <v>8</v>
      </c>
      <c r="J14" s="10"/>
      <c r="K14" s="9">
        <v>0</v>
      </c>
      <c r="L14" s="10">
        <f t="shared" ref="L14:L34" si="1">K14/E14</f>
        <v>0</v>
      </c>
      <c r="M14" s="9">
        <v>64</v>
      </c>
      <c r="N14" s="15">
        <v>0.71</v>
      </c>
    </row>
    <row r="15" spans="1:14" s="11" customFormat="1" ht="25.5" x14ac:dyDescent="0.2">
      <c r="A15" s="9" t="s">
        <v>32</v>
      </c>
      <c r="B15" s="9" t="s">
        <v>50</v>
      </c>
      <c r="C15" s="9" t="s">
        <v>45</v>
      </c>
      <c r="D15" s="9" t="s">
        <v>38</v>
      </c>
      <c r="E15" s="9">
        <v>28</v>
      </c>
      <c r="F15" s="9">
        <v>17</v>
      </c>
      <c r="G15" s="9"/>
      <c r="H15" s="10"/>
      <c r="I15" s="9">
        <f t="shared" si="0"/>
        <v>11</v>
      </c>
      <c r="J15" s="10"/>
      <c r="K15" s="9">
        <v>0</v>
      </c>
      <c r="L15" s="10">
        <v>0</v>
      </c>
      <c r="M15" s="9">
        <v>56</v>
      </c>
      <c r="N15" s="15">
        <v>0.61</v>
      </c>
    </row>
    <row r="16" spans="1:14" s="11" customFormat="1" ht="25.5" x14ac:dyDescent="0.2">
      <c r="A16" s="9" t="s">
        <v>32</v>
      </c>
      <c r="B16" s="9" t="s">
        <v>51</v>
      </c>
      <c r="C16" s="9" t="s">
        <v>45</v>
      </c>
      <c r="D16" s="9" t="s">
        <v>38</v>
      </c>
      <c r="E16" s="9">
        <v>28</v>
      </c>
      <c r="F16" s="9">
        <v>15</v>
      </c>
      <c r="G16" s="9"/>
      <c r="H16" s="10"/>
      <c r="I16" s="9">
        <v>13</v>
      </c>
      <c r="J16" s="10"/>
      <c r="K16" s="9">
        <v>0</v>
      </c>
      <c r="L16" s="10">
        <v>0</v>
      </c>
      <c r="M16" s="9">
        <v>51</v>
      </c>
      <c r="N16" s="15">
        <v>0.54</v>
      </c>
    </row>
    <row r="17" spans="1:14" s="11" customFormat="1" x14ac:dyDescent="0.2">
      <c r="A17" s="9" t="str">
        <f>'1'!A15</f>
        <v>TALLER DE ETICA</v>
      </c>
      <c r="B17" s="9" t="s">
        <v>48</v>
      </c>
      <c r="C17" s="9" t="str">
        <f>'1'!C15</f>
        <v>110A</v>
      </c>
      <c r="D17" s="9" t="str">
        <f>'1'!D15</f>
        <v>IINF</v>
      </c>
      <c r="E17" s="9">
        <f>'1'!E15</f>
        <v>34</v>
      </c>
      <c r="F17" s="9">
        <v>16</v>
      </c>
      <c r="G17" s="9"/>
      <c r="H17" s="10"/>
      <c r="I17" s="9">
        <f t="shared" si="0"/>
        <v>18</v>
      </c>
      <c r="J17" s="10"/>
      <c r="K17" s="9">
        <v>0</v>
      </c>
      <c r="L17" s="10">
        <f t="shared" si="1"/>
        <v>0</v>
      </c>
      <c r="M17" s="9">
        <v>44</v>
      </c>
      <c r="N17" s="15">
        <v>0.47</v>
      </c>
    </row>
    <row r="18" spans="1:14" s="11" customFormat="1" x14ac:dyDescent="0.2">
      <c r="A18" s="9" t="s">
        <v>33</v>
      </c>
      <c r="B18" s="9" t="s">
        <v>50</v>
      </c>
      <c r="C18" s="9" t="s">
        <v>42</v>
      </c>
      <c r="D18" s="9" t="s">
        <v>39</v>
      </c>
      <c r="E18" s="9">
        <v>34</v>
      </c>
      <c r="F18" s="9">
        <v>13</v>
      </c>
      <c r="G18" s="9"/>
      <c r="H18" s="10"/>
      <c r="I18" s="9">
        <f t="shared" si="0"/>
        <v>21</v>
      </c>
      <c r="J18" s="10"/>
      <c r="K18" s="9">
        <v>0</v>
      </c>
      <c r="L18" s="10">
        <v>0</v>
      </c>
      <c r="M18" s="9">
        <v>34</v>
      </c>
      <c r="N18" s="15">
        <v>0.38</v>
      </c>
    </row>
    <row r="19" spans="1:14" s="11" customFormat="1" ht="25.5" x14ac:dyDescent="0.2">
      <c r="A19" s="9" t="str">
        <f>'1'!A16</f>
        <v>FUNDAMENTOS DE TELECOMUNICACIONES</v>
      </c>
      <c r="B19" s="9" t="s">
        <v>50</v>
      </c>
      <c r="C19" s="9" t="str">
        <f>'1'!C16</f>
        <v>310A</v>
      </c>
      <c r="D19" s="9" t="str">
        <f>'1'!D16</f>
        <v>IINF</v>
      </c>
      <c r="E19" s="9">
        <f>'1'!E16</f>
        <v>24</v>
      </c>
      <c r="F19" s="9">
        <v>23</v>
      </c>
      <c r="G19" s="9"/>
      <c r="H19" s="10"/>
      <c r="I19" s="9">
        <f t="shared" si="0"/>
        <v>1</v>
      </c>
      <c r="J19" s="10"/>
      <c r="K19" s="9">
        <v>0</v>
      </c>
      <c r="L19" s="10">
        <f t="shared" si="1"/>
        <v>0</v>
      </c>
      <c r="M19" s="9">
        <v>88</v>
      </c>
      <c r="N19" s="15">
        <v>0.83</v>
      </c>
    </row>
    <row r="20" spans="1:14" s="11" customFormat="1" ht="25.5" x14ac:dyDescent="0.2">
      <c r="A20" s="9" t="s">
        <v>34</v>
      </c>
      <c r="B20" s="9" t="s">
        <v>51</v>
      </c>
      <c r="C20" s="9" t="s">
        <v>43</v>
      </c>
      <c r="D20" s="9" t="s">
        <v>39</v>
      </c>
      <c r="E20" s="9">
        <v>24</v>
      </c>
      <c r="F20" s="9">
        <v>23</v>
      </c>
      <c r="G20" s="9"/>
      <c r="H20" s="10"/>
      <c r="I20" s="9">
        <f t="shared" si="0"/>
        <v>1</v>
      </c>
      <c r="J20" s="10"/>
      <c r="K20" s="9">
        <v>0</v>
      </c>
      <c r="L20" s="10">
        <v>0</v>
      </c>
      <c r="M20" s="9">
        <v>90</v>
      </c>
      <c r="N20" s="15">
        <v>0.88</v>
      </c>
    </row>
    <row r="21" spans="1:14" s="11" customFormat="1" x14ac:dyDescent="0.2">
      <c r="A21" s="9" t="str">
        <f>'1'!A17</f>
        <v>SISTEMAS OPERATIVOS 2</v>
      </c>
      <c r="B21" s="9" t="s">
        <v>50</v>
      </c>
      <c r="C21" s="9" t="str">
        <f>'1'!C17</f>
        <v>510A</v>
      </c>
      <c r="D21" s="9" t="str">
        <f>'1'!D17</f>
        <v>IINF</v>
      </c>
      <c r="E21" s="9">
        <f>'1'!E17</f>
        <v>17</v>
      </c>
      <c r="F21" s="9">
        <v>14</v>
      </c>
      <c r="G21" s="9"/>
      <c r="H21" s="10"/>
      <c r="I21" s="9">
        <f t="shared" si="0"/>
        <v>3</v>
      </c>
      <c r="J21" s="10"/>
      <c r="K21" s="9">
        <v>0</v>
      </c>
      <c r="L21" s="10">
        <f t="shared" si="1"/>
        <v>0</v>
      </c>
      <c r="M21" s="9">
        <v>70</v>
      </c>
      <c r="N21" s="15">
        <v>0.82</v>
      </c>
    </row>
    <row r="22" spans="1:14" s="11" customFormat="1" x14ac:dyDescent="0.2">
      <c r="A22" s="9" t="s">
        <v>35</v>
      </c>
      <c r="B22" s="9" t="s">
        <v>51</v>
      </c>
      <c r="C22" s="9" t="s">
        <v>44</v>
      </c>
      <c r="D22" s="9" t="s">
        <v>39</v>
      </c>
      <c r="E22" s="9">
        <v>17</v>
      </c>
      <c r="F22" s="9">
        <v>13</v>
      </c>
      <c r="G22" s="9"/>
      <c r="H22" s="10"/>
      <c r="I22" s="9">
        <f t="shared" si="0"/>
        <v>4</v>
      </c>
      <c r="J22" s="10"/>
      <c r="K22" s="9">
        <v>0</v>
      </c>
      <c r="L22" s="10">
        <v>0</v>
      </c>
      <c r="M22" s="9">
        <v>69</v>
      </c>
      <c r="N22" s="15">
        <v>0.76</v>
      </c>
    </row>
    <row r="23" spans="1:14" s="11" customFormat="1" x14ac:dyDescent="0.2">
      <c r="A23" s="9" t="s">
        <v>35</v>
      </c>
      <c r="B23" s="9" t="s">
        <v>52</v>
      </c>
      <c r="C23" s="9" t="s">
        <v>44</v>
      </c>
      <c r="D23" s="9" t="s">
        <v>39</v>
      </c>
      <c r="E23" s="9">
        <v>17</v>
      </c>
      <c r="F23" s="9">
        <v>13</v>
      </c>
      <c r="G23" s="9"/>
      <c r="H23" s="10"/>
      <c r="I23" s="9">
        <f t="shared" si="0"/>
        <v>4</v>
      </c>
      <c r="J23" s="10"/>
      <c r="K23" s="9">
        <v>0</v>
      </c>
      <c r="L23" s="10">
        <v>0</v>
      </c>
      <c r="M23" s="9">
        <v>76</v>
      </c>
      <c r="N23" s="15">
        <v>0.76</v>
      </c>
    </row>
    <row r="24" spans="1:14" s="11" customFormat="1" ht="25.5" x14ac:dyDescent="0.2">
      <c r="A24" s="9" t="str">
        <f>'1'!A18</f>
        <v>FUNDAMENTOS DE SISTEMAS DE INFORMACIÓN</v>
      </c>
      <c r="B24" s="9" t="s">
        <v>50</v>
      </c>
      <c r="C24" s="9" t="str">
        <f>'1'!C18</f>
        <v>310A</v>
      </c>
      <c r="D24" s="9" t="str">
        <f>'1'!D18</f>
        <v>IINF</v>
      </c>
      <c r="E24" s="9">
        <f>'1'!E18</f>
        <v>26</v>
      </c>
      <c r="F24" s="9">
        <v>22</v>
      </c>
      <c r="G24" s="9"/>
      <c r="H24" s="10"/>
      <c r="I24" s="9">
        <f t="shared" si="0"/>
        <v>4</v>
      </c>
      <c r="J24" s="10"/>
      <c r="K24" s="9">
        <v>0</v>
      </c>
      <c r="L24" s="10">
        <f t="shared" si="1"/>
        <v>0</v>
      </c>
      <c r="M24" s="9">
        <v>74</v>
      </c>
      <c r="N24" s="15">
        <v>0.81</v>
      </c>
    </row>
    <row r="25" spans="1:14" s="11" customFormat="1" ht="25.5" x14ac:dyDescent="0.2">
      <c r="A25" s="9" t="s">
        <v>36</v>
      </c>
      <c r="B25" s="9" t="s">
        <v>51</v>
      </c>
      <c r="C25" s="9" t="s">
        <v>43</v>
      </c>
      <c r="D25" s="9" t="s">
        <v>39</v>
      </c>
      <c r="E25" s="9">
        <v>26</v>
      </c>
      <c r="F25" s="9">
        <v>22</v>
      </c>
      <c r="G25" s="9"/>
      <c r="H25" s="10"/>
      <c r="I25" s="9">
        <f t="shared" si="0"/>
        <v>4</v>
      </c>
      <c r="J25" s="10"/>
      <c r="K25" s="9">
        <v>0</v>
      </c>
      <c r="L25" s="10">
        <v>0</v>
      </c>
      <c r="M25" s="9">
        <v>85</v>
      </c>
      <c r="N25" s="15">
        <v>0.85</v>
      </c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s="11" customFormat="1" x14ac:dyDescent="0.2">
      <c r="A28" s="9"/>
      <c r="B28" s="9"/>
      <c r="C28" s="9"/>
      <c r="D28" s="9"/>
      <c r="E28" s="9"/>
      <c r="F28" s="9"/>
      <c r="G28" s="9"/>
      <c r="H28" s="10"/>
      <c r="I28" s="9"/>
      <c r="J28" s="10"/>
      <c r="K28" s="9"/>
      <c r="L28" s="10"/>
      <c r="M28" s="9"/>
      <c r="N28" s="15"/>
    </row>
    <row r="29" spans="1:14" s="11" customFormat="1" x14ac:dyDescent="0.2">
      <c r="A29" s="9"/>
      <c r="B29" s="9"/>
      <c r="C29" s="9"/>
      <c r="D29" s="9"/>
      <c r="E29" s="9"/>
      <c r="F29" s="9"/>
      <c r="G29" s="9"/>
      <c r="H29" s="10"/>
      <c r="I29" s="9"/>
      <c r="J29" s="10"/>
      <c r="K29" s="9"/>
      <c r="L29" s="10"/>
      <c r="M29" s="9"/>
      <c r="N29" s="15"/>
    </row>
    <row r="30" spans="1:14" s="11" customFormat="1" x14ac:dyDescent="0.2">
      <c r="A30" s="9"/>
      <c r="B30" s="9"/>
      <c r="C30" s="9"/>
      <c r="D30" s="9"/>
      <c r="E30" s="9"/>
      <c r="F30" s="9"/>
      <c r="G30" s="9"/>
      <c r="H30" s="10"/>
      <c r="I30" s="9"/>
      <c r="J30" s="10"/>
      <c r="K30" s="9"/>
      <c r="L30" s="10"/>
      <c r="M30" s="9"/>
      <c r="N30" s="15"/>
    </row>
    <row r="31" spans="1:14" s="11" customFormat="1" x14ac:dyDescent="0.2">
      <c r="A31" s="9"/>
      <c r="B31" s="9"/>
      <c r="C31" s="9"/>
      <c r="D31" s="9"/>
      <c r="E31" s="9"/>
      <c r="F31" s="9"/>
      <c r="G31" s="9"/>
      <c r="H31" s="10"/>
      <c r="I31" s="9"/>
      <c r="J31" s="10"/>
      <c r="K31" s="9"/>
      <c r="L31" s="10"/>
      <c r="M31" s="9"/>
      <c r="N31" s="15"/>
    </row>
    <row r="32" spans="1:14" s="11" customFormat="1" x14ac:dyDescent="0.2">
      <c r="A32" s="9"/>
      <c r="B32" s="9"/>
      <c r="C32" s="9"/>
      <c r="D32" s="9"/>
      <c r="E32" s="9"/>
      <c r="F32" s="9"/>
      <c r="G32" s="9"/>
      <c r="H32" s="10"/>
      <c r="I32" s="9"/>
      <c r="J32" s="10"/>
      <c r="K32" s="9"/>
      <c r="L32" s="10"/>
      <c r="M32" s="9"/>
      <c r="N32" s="15"/>
    </row>
    <row r="33" spans="1:14" s="11" customFormat="1" ht="16.5" customHeight="1" x14ac:dyDescent="0.2">
      <c r="A33" s="9"/>
      <c r="B33" s="9"/>
      <c r="C33" s="9"/>
      <c r="D33" s="9"/>
      <c r="E33" s="9"/>
      <c r="F33" s="9"/>
      <c r="G33" s="9"/>
      <c r="H33" s="10"/>
      <c r="I33" s="9"/>
      <c r="J33" s="10"/>
      <c r="K33" s="9"/>
      <c r="L33" s="10"/>
      <c r="M33" s="9"/>
      <c r="N33" s="15"/>
    </row>
    <row r="34" spans="1:14" ht="13.5" thickBot="1" x14ac:dyDescent="0.25">
      <c r="A34" s="16" t="s">
        <v>24</v>
      </c>
      <c r="B34" s="17" t="s">
        <v>25</v>
      </c>
      <c r="C34" s="17" t="s">
        <v>25</v>
      </c>
      <c r="D34" s="17" t="s">
        <v>25</v>
      </c>
      <c r="E34" s="17">
        <f>SUM(E14:E33)</f>
        <v>303</v>
      </c>
      <c r="F34" s="17">
        <f>SUM(F14:F33)</f>
        <v>211</v>
      </c>
      <c r="G34" s="17">
        <f>SUM(G14:G33)</f>
        <v>0</v>
      </c>
      <c r="H34" s="18">
        <f>SUM(F34:G34)/E34</f>
        <v>0.69636963696369636</v>
      </c>
      <c r="I34" s="17">
        <f t="shared" si="0"/>
        <v>92</v>
      </c>
      <c r="J34" s="18">
        <f t="shared" ref="J34" si="2">I34/E34</f>
        <v>0.30363036303630364</v>
      </c>
      <c r="K34" s="17">
        <f>SUM(K14:K33)</f>
        <v>0</v>
      </c>
      <c r="L34" s="18">
        <f t="shared" si="1"/>
        <v>0</v>
      </c>
      <c r="M34" s="17">
        <f>AVERAGE(M14:M33)</f>
        <v>66.75</v>
      </c>
      <c r="N34" s="19">
        <f>AVERAGE(N14:N33)</f>
        <v>0.70166666666666666</v>
      </c>
    </row>
    <row r="36" spans="1:14" ht="120" customHeight="1" x14ac:dyDescent="0.2">
      <c r="A36" s="34" t="s">
        <v>26</v>
      </c>
      <c r="B36" s="34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</row>
    <row r="38" spans="1:14" x14ac:dyDescent="0.2">
      <c r="A38" s="12"/>
    </row>
    <row r="39" spans="1:14" x14ac:dyDescent="0.2">
      <c r="B39" s="41" t="s">
        <v>27</v>
      </c>
      <c r="C39" s="41"/>
      <c r="D39" s="41"/>
      <c r="G39" s="26" t="s">
        <v>28</v>
      </c>
      <c r="H39" s="26"/>
      <c r="I39" s="26"/>
      <c r="J39" s="26"/>
    </row>
    <row r="40" spans="1:14" ht="62.25" customHeight="1" x14ac:dyDescent="0.2">
      <c r="B40" s="42"/>
      <c r="C40" s="42"/>
      <c r="D40" s="42"/>
      <c r="G40" s="38"/>
      <c r="H40" s="38"/>
      <c r="I40" s="38"/>
      <c r="J40" s="38"/>
    </row>
    <row r="41" spans="1:14" hidden="1" x14ac:dyDescent="0.2">
      <c r="A41" s="43" t="e">
        <v>#REF!</v>
      </c>
      <c r="B41" s="43"/>
      <c r="C41" s="6"/>
      <c r="E41" s="43"/>
      <c r="F41" s="43"/>
      <c r="G41" s="43"/>
      <c r="H41" s="43"/>
    </row>
    <row r="42" spans="1:14" hidden="1" x14ac:dyDescent="0.2"/>
    <row r="43" spans="1:14" ht="45" customHeight="1" x14ac:dyDescent="0.2">
      <c r="B43" s="44" t="str">
        <f>B10</f>
        <v>M.T.I. MARIA DE LOS ANGELES PELAYO VAQUERO</v>
      </c>
      <c r="C43" s="44"/>
      <c r="D43" s="44"/>
      <c r="E43" s="13"/>
      <c r="F43" s="13"/>
      <c r="G43" s="44" t="s">
        <v>53</v>
      </c>
      <c r="H43" s="44"/>
      <c r="I43" s="44"/>
      <c r="J43" s="44"/>
    </row>
  </sheetData>
  <mergeCells count="31">
    <mergeCell ref="A41:B41"/>
    <mergeCell ref="E41:H41"/>
    <mergeCell ref="B43:D43"/>
    <mergeCell ref="G43:J43"/>
    <mergeCell ref="M12:M13"/>
    <mergeCell ref="N12:N13"/>
    <mergeCell ref="A36:N36"/>
    <mergeCell ref="B40:D40"/>
    <mergeCell ref="G40:J40"/>
    <mergeCell ref="B39:D39"/>
    <mergeCell ref="G39:J39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zoomScale="85" zoomScaleNormal="85" zoomScaleSheetLayoutView="100" workbookViewId="0">
      <selection activeCell="A4" sqref="A4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9" t="s">
        <v>0</v>
      </c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27" t="s">
        <v>2</v>
      </c>
      <c r="B6" s="27"/>
      <c r="C6" s="27"/>
      <c r="D6" s="27"/>
      <c r="E6" s="28"/>
      <c r="F6" s="28"/>
      <c r="G6" s="28"/>
      <c r="H6" s="2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8" t="s">
        <v>29</v>
      </c>
      <c r="C8" s="38"/>
      <c r="D8" s="14" t="s">
        <v>5</v>
      </c>
      <c r="E8" s="20">
        <f>'1'!E8</f>
        <v>4</v>
      </c>
      <c r="F8"/>
      <c r="G8" s="4" t="s">
        <v>6</v>
      </c>
      <c r="H8" s="20">
        <f>'1'!H8</f>
        <v>5</v>
      </c>
      <c r="I8" s="37" t="s">
        <v>7</v>
      </c>
      <c r="J8" s="37"/>
      <c r="K8" s="37"/>
      <c r="L8" s="38" t="str">
        <f>'1'!L8</f>
        <v>Septiembre  2022 - Enero 2023</v>
      </c>
      <c r="M8" s="38"/>
      <c r="N8" s="38"/>
    </row>
    <row r="10" spans="1:14" x14ac:dyDescent="0.2">
      <c r="A10" s="4" t="s">
        <v>8</v>
      </c>
      <c r="B10" s="38" t="str">
        <f>'1'!B10</f>
        <v>M.T.I. MARIA DE LOS ANGELES PELAYO VAQUERO</v>
      </c>
      <c r="C10" s="38"/>
      <c r="D10" s="38"/>
      <c r="E10" s="38"/>
      <c r="F10" s="38"/>
      <c r="G10" s="38"/>
      <c r="H10" s="38"/>
      <c r="I10" s="38"/>
      <c r="J10" s="38"/>
      <c r="K10" s="38"/>
      <c r="L10" s="3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9" t="s">
        <v>9</v>
      </c>
      <c r="B12" s="35" t="s">
        <v>10</v>
      </c>
      <c r="C12" s="35" t="s">
        <v>11</v>
      </c>
      <c r="D12" s="30" t="s">
        <v>12</v>
      </c>
      <c r="E12" s="30" t="s">
        <v>13</v>
      </c>
      <c r="F12" s="30" t="s">
        <v>14</v>
      </c>
      <c r="G12" s="30"/>
      <c r="H12" s="30" t="s">
        <v>15</v>
      </c>
      <c r="I12" s="30" t="s">
        <v>16</v>
      </c>
      <c r="J12" s="30" t="s">
        <v>17</v>
      </c>
      <c r="K12" s="30" t="s">
        <v>18</v>
      </c>
      <c r="L12" s="30" t="s">
        <v>19</v>
      </c>
      <c r="M12" s="30" t="s">
        <v>20</v>
      </c>
      <c r="N12" s="32" t="s">
        <v>21</v>
      </c>
    </row>
    <row r="13" spans="1:14" x14ac:dyDescent="0.2">
      <c r="A13" s="40"/>
      <c r="B13" s="36"/>
      <c r="C13" s="36"/>
      <c r="D13" s="31"/>
      <c r="E13" s="31"/>
      <c r="F13" s="7" t="s">
        <v>22</v>
      </c>
      <c r="G13" s="7" t="s">
        <v>23</v>
      </c>
      <c r="H13" s="31"/>
      <c r="I13" s="31"/>
      <c r="J13" s="31"/>
      <c r="K13" s="31"/>
      <c r="L13" s="31"/>
      <c r="M13" s="31"/>
      <c r="N13" s="33"/>
    </row>
    <row r="14" spans="1:14" s="11" customFormat="1" ht="25.5" x14ac:dyDescent="0.2">
      <c r="A14" s="9" t="str">
        <f>'1'!A14</f>
        <v>INFORMATICA PARA LA ADMINISTRACION</v>
      </c>
      <c r="B14" s="9"/>
      <c r="C14" s="9" t="str">
        <f>'1'!C14</f>
        <v>105B</v>
      </c>
      <c r="D14" s="9" t="str">
        <f>'1'!D14</f>
        <v>LADM</v>
      </c>
      <c r="E14" s="9">
        <f>'1'!E14</f>
        <v>28</v>
      </c>
      <c r="F14" s="9"/>
      <c r="G14" s="9"/>
      <c r="H14" s="10">
        <f t="shared" ref="H14:H27" si="0">F14/E14</f>
        <v>0</v>
      </c>
      <c r="I14" s="9">
        <f t="shared" ref="I14:I28" si="1">(E14-SUM(F14:G14))-K14</f>
        <v>28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2">
      <c r="A15" s="9" t="str">
        <f>'1'!A15</f>
        <v>TALLER DE ETICA</v>
      </c>
      <c r="B15" s="9"/>
      <c r="C15" s="9" t="str">
        <f>'1'!C15</f>
        <v>110A</v>
      </c>
      <c r="D15" s="9" t="str">
        <f>'1'!D15</f>
        <v>IINF</v>
      </c>
      <c r="E15" s="9">
        <f>'1'!E15</f>
        <v>34</v>
      </c>
      <c r="F15" s="9"/>
      <c r="G15" s="9"/>
      <c r="H15" s="10">
        <f t="shared" si="0"/>
        <v>0</v>
      </c>
      <c r="I15" s="9">
        <f t="shared" si="1"/>
        <v>34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ht="25.5" x14ac:dyDescent="0.2">
      <c r="A16" s="9" t="str">
        <f>'1'!A16</f>
        <v>FUNDAMENTOS DE TELECOMUNICACIONES</v>
      </c>
      <c r="B16" s="9"/>
      <c r="C16" s="9" t="str">
        <f>'1'!C16</f>
        <v>310A</v>
      </c>
      <c r="D16" s="9" t="str">
        <f>'1'!D16</f>
        <v>IINF</v>
      </c>
      <c r="E16" s="9">
        <f>'1'!E16</f>
        <v>24</v>
      </c>
      <c r="F16" s="9"/>
      <c r="G16" s="9"/>
      <c r="H16" s="10">
        <f t="shared" si="0"/>
        <v>0</v>
      </c>
      <c r="I16" s="9">
        <f t="shared" si="1"/>
        <v>24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">
      <c r="A17" s="9" t="str">
        <f>'1'!A17</f>
        <v>SISTEMAS OPERATIVOS 2</v>
      </c>
      <c r="B17" s="9"/>
      <c r="C17" s="9" t="str">
        <f>'1'!C17</f>
        <v>510A</v>
      </c>
      <c r="D17" s="9" t="str">
        <f>'1'!D17</f>
        <v>IINF</v>
      </c>
      <c r="E17" s="9">
        <f>'1'!E17</f>
        <v>17</v>
      </c>
      <c r="F17" s="9"/>
      <c r="G17" s="9"/>
      <c r="H17" s="10">
        <f t="shared" si="0"/>
        <v>0</v>
      </c>
      <c r="I17" s="9">
        <f t="shared" si="1"/>
        <v>17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ht="25.5" x14ac:dyDescent="0.2">
      <c r="A18" s="9" t="str">
        <f>'1'!A18</f>
        <v>FUNDAMENTOS DE SISTEMAS DE INFORMACIÓN</v>
      </c>
      <c r="B18" s="9"/>
      <c r="C18" s="9" t="str">
        <f>'1'!C18</f>
        <v>310A</v>
      </c>
      <c r="D18" s="9" t="str">
        <f>'1'!D18</f>
        <v>IINF</v>
      </c>
      <c r="E18" s="9">
        <f>'1'!E18</f>
        <v>26</v>
      </c>
      <c r="F18" s="9"/>
      <c r="G18" s="9"/>
      <c r="H18" s="10">
        <f t="shared" si="0"/>
        <v>0</v>
      </c>
      <c r="I18" s="9">
        <f t="shared" si="1"/>
        <v>26</v>
      </c>
      <c r="J18" s="10">
        <f t="shared" si="2"/>
        <v>1</v>
      </c>
      <c r="K18" s="9"/>
      <c r="L18" s="10">
        <f t="shared" si="3"/>
        <v>0</v>
      </c>
      <c r="M18" s="9"/>
      <c r="N18" s="15"/>
    </row>
    <row r="19" spans="1:14" s="11" customFormat="1" x14ac:dyDescent="0.2">
      <c r="A19" s="9" t="e">
        <f>'1'!#REF!</f>
        <v>#REF!</v>
      </c>
      <c r="B19" s="9"/>
      <c r="C19" s="9" t="e">
        <f>'1'!#REF!</f>
        <v>#REF!</v>
      </c>
      <c r="D19" s="9" t="e">
        <f>'1'!#REF!</f>
        <v>#REF!</v>
      </c>
      <c r="E19" s="9" t="e">
        <f>'1'!#REF!</f>
        <v>#REF!</v>
      </c>
      <c r="F19" s="9"/>
      <c r="G19" s="9"/>
      <c r="H19" s="10" t="e">
        <f t="shared" si="0"/>
        <v>#REF!</v>
      </c>
      <c r="I19" s="9" t="e">
        <f t="shared" si="1"/>
        <v>#REF!</v>
      </c>
      <c r="J19" s="10" t="e">
        <f t="shared" si="2"/>
        <v>#REF!</v>
      </c>
      <c r="K19" s="9"/>
      <c r="L19" s="10" t="e">
        <f t="shared" si="3"/>
        <v>#REF!</v>
      </c>
      <c r="M19" s="9"/>
      <c r="N19" s="15"/>
    </row>
    <row r="20" spans="1:14" s="11" customFormat="1" x14ac:dyDescent="0.2">
      <c r="A20" s="9" t="e">
        <f>'1'!#REF!</f>
        <v>#REF!</v>
      </c>
      <c r="B20" s="9"/>
      <c r="C20" s="9" t="e">
        <f>'1'!#REF!</f>
        <v>#REF!</v>
      </c>
      <c r="D20" s="9" t="e">
        <f>'1'!#REF!</f>
        <v>#REF!</v>
      </c>
      <c r="E20" s="9" t="e">
        <f>'1'!#REF!</f>
        <v>#REF!</v>
      </c>
      <c r="F20" s="9"/>
      <c r="G20" s="9"/>
      <c r="H20" s="10" t="e">
        <f t="shared" si="0"/>
        <v>#REF!</v>
      </c>
      <c r="I20" s="9" t="e">
        <f t="shared" si="1"/>
        <v>#REF!</v>
      </c>
      <c r="J20" s="10" t="e">
        <f t="shared" si="2"/>
        <v>#REF!</v>
      </c>
      <c r="K20" s="9"/>
      <c r="L20" s="10" t="e">
        <f t="shared" si="3"/>
        <v>#REF!</v>
      </c>
      <c r="M20" s="9"/>
      <c r="N20" s="15"/>
    </row>
    <row r="21" spans="1:14" s="11" customFormat="1" x14ac:dyDescent="0.2">
      <c r="A21" s="9" t="e">
        <f>'1'!#REF!</f>
        <v>#REF!</v>
      </c>
      <c r="B21" s="9"/>
      <c r="C21" s="9" t="e">
        <f>'1'!#REF!</f>
        <v>#REF!</v>
      </c>
      <c r="D21" s="9" t="e">
        <f>'1'!#REF!</f>
        <v>#REF!</v>
      </c>
      <c r="E21" s="9" t="e">
        <f>'1'!#REF!</f>
        <v>#REF!</v>
      </c>
      <c r="F21" s="9"/>
      <c r="G21" s="9"/>
      <c r="H21" s="10" t="e">
        <f t="shared" si="0"/>
        <v>#REF!</v>
      </c>
      <c r="I21" s="9" t="e">
        <f t="shared" si="1"/>
        <v>#REF!</v>
      </c>
      <c r="J21" s="10" t="e">
        <f t="shared" si="2"/>
        <v>#REF!</v>
      </c>
      <c r="K21" s="9"/>
      <c r="L21" s="10" t="e">
        <f t="shared" si="3"/>
        <v>#REF!</v>
      </c>
      <c r="M21" s="9"/>
      <c r="N21" s="15"/>
    </row>
    <row r="22" spans="1:14" s="11" customFormat="1" x14ac:dyDescent="0.2">
      <c r="A22" s="9" t="e">
        <f>'1'!#REF!</f>
        <v>#REF!</v>
      </c>
      <c r="B22" s="9"/>
      <c r="C22" s="9" t="e">
        <f>'1'!#REF!</f>
        <v>#REF!</v>
      </c>
      <c r="D22" s="9" t="e">
        <f>'1'!#REF!</f>
        <v>#REF!</v>
      </c>
      <c r="E22" s="9" t="e">
        <f>'1'!#REF!</f>
        <v>#REF!</v>
      </c>
      <c r="F22" s="9"/>
      <c r="G22" s="9"/>
      <c r="H22" s="10" t="e">
        <f t="shared" si="0"/>
        <v>#REF!</v>
      </c>
      <c r="I22" s="9" t="e">
        <f t="shared" si="1"/>
        <v>#REF!</v>
      </c>
      <c r="J22" s="10" t="e">
        <f t="shared" si="2"/>
        <v>#REF!</v>
      </c>
      <c r="K22" s="9"/>
      <c r="L22" s="10" t="e">
        <f t="shared" si="3"/>
        <v>#REF!</v>
      </c>
      <c r="M22" s="9"/>
      <c r="N22" s="15"/>
    </row>
    <row r="23" spans="1:14" s="11" customFormat="1" x14ac:dyDescent="0.2">
      <c r="A23" s="9" t="e">
        <f>'1'!#REF!</f>
        <v>#REF!</v>
      </c>
      <c r="B23" s="9"/>
      <c r="C23" s="9" t="e">
        <f>'1'!#REF!</f>
        <v>#REF!</v>
      </c>
      <c r="D23" s="9" t="e">
        <f>'1'!#REF!</f>
        <v>#REF!</v>
      </c>
      <c r="E23" s="9" t="e">
        <f>'1'!#REF!</f>
        <v>#REF!</v>
      </c>
      <c r="F23" s="9"/>
      <c r="G23" s="9"/>
      <c r="H23" s="10" t="e">
        <f t="shared" si="0"/>
        <v>#REF!</v>
      </c>
      <c r="I23" s="9" t="e">
        <f t="shared" si="1"/>
        <v>#REF!</v>
      </c>
      <c r="J23" s="10" t="e">
        <f t="shared" si="2"/>
        <v>#REF!</v>
      </c>
      <c r="K23" s="9"/>
      <c r="L23" s="10" t="e">
        <f t="shared" si="3"/>
        <v>#REF!</v>
      </c>
      <c r="M23" s="9"/>
      <c r="N23" s="15"/>
    </row>
    <row r="24" spans="1:14" s="11" customFormat="1" x14ac:dyDescent="0.2">
      <c r="A24" s="9" t="e">
        <f>'1'!#REF!</f>
        <v>#REF!</v>
      </c>
      <c r="B24" s="9"/>
      <c r="C24" s="9" t="e">
        <f>'1'!#REF!</f>
        <v>#REF!</v>
      </c>
      <c r="D24" s="9" t="e">
        <f>'1'!#REF!</f>
        <v>#REF!</v>
      </c>
      <c r="E24" s="9" t="e">
        <f>'1'!#REF!</f>
        <v>#REF!</v>
      </c>
      <c r="F24" s="9"/>
      <c r="G24" s="9"/>
      <c r="H24" s="10" t="e">
        <f t="shared" si="0"/>
        <v>#REF!</v>
      </c>
      <c r="I24" s="9" t="e">
        <f t="shared" si="1"/>
        <v>#REF!</v>
      </c>
      <c r="J24" s="10" t="e">
        <f t="shared" si="2"/>
        <v>#REF!</v>
      </c>
      <c r="K24" s="9"/>
      <c r="L24" s="10" t="e">
        <f t="shared" si="3"/>
        <v>#REF!</v>
      </c>
      <c r="M24" s="9"/>
      <c r="N24" s="15"/>
    </row>
    <row r="25" spans="1:14" s="11" customFormat="1" x14ac:dyDescent="0.2">
      <c r="A25" s="9" t="e">
        <f>'1'!#REF!</f>
        <v>#REF!</v>
      </c>
      <c r="B25" s="9"/>
      <c r="C25" s="9" t="e">
        <f>'1'!#REF!</f>
        <v>#REF!</v>
      </c>
      <c r="D25" s="9" t="e">
        <f>'1'!#REF!</f>
        <v>#REF!</v>
      </c>
      <c r="E25" s="9" t="e">
        <f>'1'!#REF!</f>
        <v>#REF!</v>
      </c>
      <c r="F25" s="9"/>
      <c r="G25" s="9"/>
      <c r="H25" s="10" t="e">
        <f t="shared" si="0"/>
        <v>#REF!</v>
      </c>
      <c r="I25" s="9" t="e">
        <f t="shared" si="1"/>
        <v>#REF!</v>
      </c>
      <c r="J25" s="10" t="e">
        <f t="shared" si="2"/>
        <v>#REF!</v>
      </c>
      <c r="K25" s="9"/>
      <c r="L25" s="10" t="e">
        <f t="shared" si="3"/>
        <v>#REF!</v>
      </c>
      <c r="M25" s="9"/>
      <c r="N25" s="15"/>
    </row>
    <row r="26" spans="1:14" s="11" customFormat="1" x14ac:dyDescent="0.2">
      <c r="A26" s="9" t="e">
        <f>'1'!#REF!</f>
        <v>#REF!</v>
      </c>
      <c r="B26" s="9"/>
      <c r="C26" s="9" t="e">
        <f>'1'!#REF!</f>
        <v>#REF!</v>
      </c>
      <c r="D26" s="9" t="e">
        <f>'1'!#REF!</f>
        <v>#REF!</v>
      </c>
      <c r="E26" s="9" t="e">
        <f>'1'!#REF!</f>
        <v>#REF!</v>
      </c>
      <c r="F26" s="9"/>
      <c r="G26" s="9"/>
      <c r="H26" s="10" t="e">
        <f t="shared" si="0"/>
        <v>#REF!</v>
      </c>
      <c r="I26" s="9" t="e">
        <f t="shared" si="1"/>
        <v>#REF!</v>
      </c>
      <c r="J26" s="10" t="e">
        <f t="shared" si="2"/>
        <v>#REF!</v>
      </c>
      <c r="K26" s="9"/>
      <c r="L26" s="10" t="e">
        <f t="shared" si="3"/>
        <v>#REF!</v>
      </c>
      <c r="M26" s="9"/>
      <c r="N26" s="15"/>
    </row>
    <row r="27" spans="1:14" s="11" customFormat="1" ht="16.5" customHeight="1" x14ac:dyDescent="0.2">
      <c r="A27" s="9" t="e">
        <f>'1'!#REF!</f>
        <v>#REF!</v>
      </c>
      <c r="B27" s="9"/>
      <c r="C27" s="9" t="e">
        <f>'1'!#REF!</f>
        <v>#REF!</v>
      </c>
      <c r="D27" s="9" t="e">
        <f>'1'!#REF!</f>
        <v>#REF!</v>
      </c>
      <c r="E27" s="9" t="e">
        <f>'1'!#REF!</f>
        <v>#REF!</v>
      </c>
      <c r="F27" s="9"/>
      <c r="G27" s="9"/>
      <c r="H27" s="10" t="e">
        <f t="shared" si="0"/>
        <v>#REF!</v>
      </c>
      <c r="I27" s="9" t="e">
        <f t="shared" si="1"/>
        <v>#REF!</v>
      </c>
      <c r="J27" s="10" t="e">
        <f t="shared" si="2"/>
        <v>#REF!</v>
      </c>
      <c r="K27" s="9"/>
      <c r="L27" s="10" t="e">
        <f t="shared" si="3"/>
        <v>#REF!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 t="e">
        <f>SUM(E14:E27)</f>
        <v>#REF!</v>
      </c>
      <c r="F28" s="17">
        <f>SUM(F14:F27)</f>
        <v>0</v>
      </c>
      <c r="G28" s="17">
        <f>SUM(G14:G27)</f>
        <v>0</v>
      </c>
      <c r="H28" s="18" t="e">
        <f>SUM(F28:G28)/E28</f>
        <v>#REF!</v>
      </c>
      <c r="I28" s="17" t="e">
        <f t="shared" si="1"/>
        <v>#REF!</v>
      </c>
      <c r="J28" s="18" t="e">
        <f t="shared" si="2"/>
        <v>#REF!</v>
      </c>
      <c r="K28" s="17">
        <f>SUM(K14:K27)</f>
        <v>0</v>
      </c>
      <c r="L28" s="18" t="e">
        <f t="shared" si="3"/>
        <v>#REF!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4" t="s">
        <v>26</v>
      </c>
      <c r="B30" s="34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</row>
    <row r="32" spans="1:14" x14ac:dyDescent="0.2">
      <c r="A32" s="12"/>
    </row>
    <row r="33" spans="1:10" x14ac:dyDescent="0.2">
      <c r="B33" s="41" t="s">
        <v>27</v>
      </c>
      <c r="C33" s="41"/>
      <c r="D33" s="41"/>
      <c r="G33" s="26" t="s">
        <v>28</v>
      </c>
      <c r="H33" s="26"/>
      <c r="I33" s="26"/>
      <c r="J33" s="26"/>
    </row>
    <row r="34" spans="1:10" ht="62.25" customHeight="1" x14ac:dyDescent="0.2">
      <c r="B34" s="42"/>
      <c r="C34" s="42"/>
      <c r="D34" s="42"/>
      <c r="G34" s="38"/>
      <c r="H34" s="38"/>
      <c r="I34" s="38"/>
      <c r="J34" s="38"/>
    </row>
    <row r="35" spans="1:10" hidden="1" x14ac:dyDescent="0.2">
      <c r="A35" s="43" t="e">
        <v>#REF!</v>
      </c>
      <c r="B35" s="43"/>
      <c r="C35" s="6"/>
      <c r="E35" s="43"/>
      <c r="F35" s="43"/>
      <c r="G35" s="43"/>
      <c r="H35" s="43"/>
    </row>
    <row r="36" spans="1:10" hidden="1" x14ac:dyDescent="0.2"/>
    <row r="37" spans="1:10" ht="45" customHeight="1" x14ac:dyDescent="0.2">
      <c r="B37" s="44" t="str">
        <f>B10</f>
        <v>M.T.I. MARIA DE LOS ANGELES PELAYO VAQUERO</v>
      </c>
      <c r="C37" s="44"/>
      <c r="D37" s="44"/>
      <c r="E37" s="13"/>
      <c r="F37" s="13"/>
      <c r="G37" s="44"/>
      <c r="H37" s="44"/>
      <c r="I37" s="44"/>
      <c r="J37" s="44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mary</cp:lastModifiedBy>
  <cp:revision/>
  <dcterms:created xsi:type="dcterms:W3CDTF">2021-11-22T14:45:25Z</dcterms:created>
  <dcterms:modified xsi:type="dcterms:W3CDTF">2023-01-06T18:22:17Z</dcterms:modified>
  <cp:category/>
  <cp:contentStatus/>
</cp:coreProperties>
</file>