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'2'!$A$1:$N$28</definedName>
    <definedName name="_xlnm.Print_Area" localSheetId="2">'3'!$A$1:$N$37</definedName>
    <definedName name="_xlnm.Print_Area" localSheetId="3">'4'!$A$1:$N$43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4" l="1"/>
  <c r="I23" i="24"/>
  <c r="I22" i="24"/>
  <c r="I20" i="24"/>
  <c r="I18" i="24"/>
  <c r="I15" i="24"/>
  <c r="I14" i="23" l="1"/>
  <c r="L14" i="23"/>
  <c r="E14" i="22" l="1"/>
  <c r="E19" i="10" l="1"/>
  <c r="B28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4" i="24"/>
  <c r="M34" i="24"/>
  <c r="K34" i="24"/>
  <c r="G34" i="24"/>
  <c r="F34" i="24"/>
  <c r="E24" i="24"/>
  <c r="I24" i="24" s="1"/>
  <c r="D24" i="24"/>
  <c r="C24" i="24"/>
  <c r="A24" i="24"/>
  <c r="E21" i="24"/>
  <c r="I21" i="24" s="1"/>
  <c r="D21" i="24"/>
  <c r="C21" i="24"/>
  <c r="A21" i="24"/>
  <c r="E19" i="24"/>
  <c r="I19" i="24" s="1"/>
  <c r="D19" i="24"/>
  <c r="C19" i="24"/>
  <c r="A19" i="24"/>
  <c r="E17" i="24"/>
  <c r="I17" i="24" s="1"/>
  <c r="D17" i="24"/>
  <c r="C17" i="24"/>
  <c r="A17" i="24"/>
  <c r="E14" i="24"/>
  <c r="I14" i="24" s="1"/>
  <c r="D14" i="24"/>
  <c r="C14" i="24"/>
  <c r="A14" i="24"/>
  <c r="B10" i="24"/>
  <c r="B43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A14" i="22"/>
  <c r="B10" i="22"/>
  <c r="B28" i="22" s="1"/>
  <c r="L8" i="22"/>
  <c r="H8" i="22"/>
  <c r="E8" i="22"/>
  <c r="N19" i="22"/>
  <c r="M19" i="22"/>
  <c r="K19" i="22"/>
  <c r="G19" i="22"/>
  <c r="F19" i="22"/>
  <c r="N19" i="10"/>
  <c r="M19" i="10"/>
  <c r="K19" i="10"/>
  <c r="F19" i="10"/>
  <c r="I18" i="10"/>
  <c r="I17" i="10"/>
  <c r="I16" i="10"/>
  <c r="I15" i="10"/>
  <c r="I19" i="10"/>
  <c r="L17" i="22" l="1"/>
  <c r="I16" i="22"/>
  <c r="I14" i="22"/>
  <c r="I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7" i="24"/>
  <c r="L19" i="24"/>
  <c r="L21" i="24"/>
  <c r="L24" i="24"/>
  <c r="E34" i="24"/>
  <c r="I34" i="24" s="1"/>
  <c r="J34" i="24" s="1"/>
  <c r="L15" i="23"/>
  <c r="L16" i="23"/>
  <c r="L17" i="23"/>
  <c r="L18" i="23"/>
  <c r="E28" i="23"/>
  <c r="I18" i="22"/>
  <c r="L14" i="22"/>
  <c r="E19" i="22"/>
  <c r="H34" i="24" l="1"/>
  <c r="I28" i="25"/>
  <c r="J28" i="25" s="1"/>
  <c r="L28" i="25"/>
  <c r="H28" i="25"/>
  <c r="L34" i="24"/>
  <c r="I28" i="23"/>
  <c r="J28" i="23" s="1"/>
  <c r="L28" i="23"/>
  <c r="H28" i="23"/>
  <c r="I19" i="22"/>
  <c r="J19" i="22" s="1"/>
  <c r="H19" i="22"/>
  <c r="L1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<sst xmlns="http://schemas.openxmlformats.org/spreadsheetml/2006/main" count="226" uniqueCount="54">
  <si>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</si>
  <si>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</si>
  <si>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</si>
  <si>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</si>
  <si>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</si>
  <si>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</si>
  <si>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</si>
  <si>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</si>
  <si>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</si>
  <si>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</si>
  <si>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</si>
  <si>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</si>
  <si>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</si>
  <si>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</si>
  <si>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</si>
  <si>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</si>
  <si>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</si>
  <si>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</si>
  <si>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</si>
  <si>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</si>
  <si>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</si>
  <si>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</si>
  <si>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</si>
  <si>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</si>
  <si>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</si>
  <si>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</si>
  <si>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</si>
  <si>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</si>
  <si>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</si>
  <si>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</si>
  <si>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</si>
  <si>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</si>
  <si>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INFORMATICA PARA LA ADMINISTRACION</t>
  </si>
  <si>
    <t>TALLER DE ETICA</t>
  </si>
  <si>
    <t>FUNDAMENTOS DE TELECOMUNICACIONES</t>
  </si>
  <si>
    <t>SISTEMAS OPERATIVOS 2</t>
  </si>
  <si>
    <t>FUNDAMENTOS DE SISTEMAS DE INFORMACIÓN</t>
  </si>
  <si>
    <t>Septiembre  2022 - Enero 2023</t>
  </si>
  <si>
    <t>LADM</t>
  </si>
  <si>
    <t>IINF</t>
  </si>
  <si>
    <t>M.T.I. MARIA DE LOS ANGELES PELAYO VAQUERO</t>
  </si>
  <si>
    <t>MTRA. GUADALUPE ZETINA RUZ</t>
  </si>
  <si>
    <t>110A</t>
  </si>
  <si>
    <t>310A</t>
  </si>
  <si>
    <t>510A</t>
  </si>
  <si>
    <t>105B</t>
  </si>
  <si>
    <t>II</t>
  </si>
  <si>
    <t>S/E</t>
  </si>
  <si>
    <t>III</t>
  </si>
  <si>
    <t>INFORMÁTICA</t>
  </si>
  <si>
    <t>IV</t>
  </si>
  <si>
    <t>V</t>
  </si>
  <si>
    <t>VI</t>
  </si>
  <si>
    <t>MTRA. GUADALUPE ZETINA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</si>
</sst>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9" zoomScale="96" zoomScaleNormal="96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5</v>
      </c>
      <c r="I8" s="37" t="s">
        <v>7</v>
      </c>
      <c r="J8" s="37"/>
      <c r="K8" s="37"/>
      <c r="L8" s="38" t="s">
        <v>37</v>
      </c>
      <c r="M8" s="38"/>
      <c r="N8" s="38"/>
    </row>
    <row r="10" spans="1:14" x14ac:dyDescent="0.2">
      <c r="A10" s="4" t="s">
        <v>8</v>
      </c>
      <c r="B10" s="38" t="s">
        <v>40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8" t="s">
        <v>32</v>
      </c>
      <c r="B14" s="9" t="s">
        <v>21</v>
      </c>
      <c r="C14" s="9" t="s">
        <v>45</v>
      </c>
      <c r="D14" s="9" t="s">
        <v>38</v>
      </c>
      <c r="E14" s="9">
        <v>28</v>
      </c>
      <c r="F14" s="9">
        <v>19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57</v>
      </c>
      <c r="N14" s="15">
        <v>0.68</v>
      </c>
    </row>
    <row r="15" spans="1:14" s="25" customFormat="1" x14ac:dyDescent="0.2">
      <c r="A15" s="21" t="s">
        <v>33</v>
      </c>
      <c r="B15" s="22" t="s">
        <v>21</v>
      </c>
      <c r="C15" s="22" t="s">
        <v>42</v>
      </c>
      <c r="D15" s="22" t="s">
        <v>39</v>
      </c>
      <c r="E15" s="22">
        <v>34</v>
      </c>
      <c r="F15" s="22">
        <v>27</v>
      </c>
      <c r="G15" s="22"/>
      <c r="H15" s="23"/>
      <c r="I15" s="22">
        <f t="shared" ref="I15:I18" si="0">(E15-SUM(F15:G15))-K15</f>
        <v>7</v>
      </c>
      <c r="J15" s="23"/>
      <c r="K15" s="22">
        <v>0</v>
      </c>
      <c r="L15" s="23">
        <v>0</v>
      </c>
      <c r="M15" s="22">
        <v>67</v>
      </c>
      <c r="N15" s="24">
        <v>0.79</v>
      </c>
    </row>
    <row r="16" spans="1:14" s="11" customFormat="1" ht="25.5" x14ac:dyDescent="0.2">
      <c r="A16" s="8" t="s">
        <v>34</v>
      </c>
      <c r="B16" s="9" t="s">
        <v>21</v>
      </c>
      <c r="C16" s="9" t="s">
        <v>43</v>
      </c>
      <c r="D16" s="9" t="s">
        <v>39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72</v>
      </c>
      <c r="N16" s="24">
        <v>0.75</v>
      </c>
    </row>
    <row r="17" spans="1:14" s="11" customFormat="1" x14ac:dyDescent="0.2">
      <c r="A17" s="8" t="s">
        <v>35</v>
      </c>
      <c r="B17" s="9" t="s">
        <v>21</v>
      </c>
      <c r="C17" s="9" t="s">
        <v>44</v>
      </c>
      <c r="D17" s="9" t="s">
        <v>39</v>
      </c>
      <c r="E17" s="9">
        <v>17</v>
      </c>
      <c r="F17" s="9">
        <v>12</v>
      </c>
      <c r="G17" s="9"/>
      <c r="H17" s="10"/>
      <c r="I17" s="9">
        <f t="shared" si="0"/>
        <v>5</v>
      </c>
      <c r="J17" s="10"/>
      <c r="K17" s="9">
        <v>0</v>
      </c>
      <c r="L17" s="10">
        <v>0</v>
      </c>
      <c r="M17" s="9">
        <v>60</v>
      </c>
      <c r="N17" s="15">
        <v>0.71</v>
      </c>
    </row>
    <row r="18" spans="1:14" s="11" customFormat="1" ht="25.5" x14ac:dyDescent="0.2">
      <c r="A18" s="8" t="s">
        <v>36</v>
      </c>
      <c r="B18" s="9" t="s">
        <v>21</v>
      </c>
      <c r="C18" s="9" t="s">
        <v>43</v>
      </c>
      <c r="D18" s="9" t="s">
        <v>39</v>
      </c>
      <c r="E18" s="9">
        <v>26</v>
      </c>
      <c r="F18" s="9">
        <v>21</v>
      </c>
      <c r="G18" s="9"/>
      <c r="H18" s="10"/>
      <c r="I18" s="9">
        <f t="shared" si="0"/>
        <v>5</v>
      </c>
      <c r="J18" s="10"/>
      <c r="K18" s="9">
        <v>0</v>
      </c>
      <c r="L18" s="10">
        <v>0</v>
      </c>
      <c r="M18" s="9">
        <v>63</v>
      </c>
      <c r="N18" s="15">
        <v>0.81</v>
      </c>
    </row>
    <row r="19" spans="1:14" ht="13.5" thickBot="1" x14ac:dyDescent="0.25">
      <c r="A19" s="16" t="s">
        <v>24</v>
      </c>
      <c r="B19" s="17"/>
      <c r="C19" s="17"/>
      <c r="D19" s="17"/>
      <c r="E19" s="17">
        <f>SUM(E14:E18)</f>
        <v>129</v>
      </c>
      <c r="F19" s="17">
        <f>SUM(F14:F18)</f>
        <v>99</v>
      </c>
      <c r="G19" s="17"/>
      <c r="H19" s="18"/>
      <c r="I19" s="17">
        <f>SUM(I14:I18)</f>
        <v>30</v>
      </c>
      <c r="J19" s="18"/>
      <c r="K19" s="17">
        <f>SUM(K14:K18)</f>
        <v>0</v>
      </c>
      <c r="L19" s="18">
        <v>0</v>
      </c>
      <c r="M19" s="17">
        <f>AVERAGE(M14:M18)</f>
        <v>63.8</v>
      </c>
      <c r="N19" s="19">
        <f>AVERAGE(N14:N18)</f>
        <v>0.748</v>
      </c>
    </row>
    <row r="21" spans="1:14" ht="120" customHeight="1" x14ac:dyDescent="0.2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1:14" x14ac:dyDescent="0.2">
      <c r="A23" s="12"/>
    </row>
    <row r="24" spans="1:14" x14ac:dyDescent="0.2">
      <c r="B24" s="41" t="s">
        <v>27</v>
      </c>
      <c r="C24" s="41"/>
      <c r="D24" s="41"/>
      <c r="G24" s="26" t="s">
        <v>28</v>
      </c>
      <c r="H24" s="26"/>
      <c r="I24" s="26"/>
      <c r="J24" s="26"/>
    </row>
    <row r="25" spans="1:14" ht="62.25" customHeight="1" x14ac:dyDescent="0.2">
      <c r="B25" s="42"/>
      <c r="C25" s="42"/>
      <c r="D25" s="42"/>
      <c r="G25" s="38"/>
      <c r="H25" s="38"/>
      <c r="I25" s="38"/>
      <c r="J25" s="38"/>
    </row>
    <row r="26" spans="1:14" hidden="1" x14ac:dyDescent="0.2">
      <c r="A26" s="43" t="e">
        <v>#REF!</v>
      </c>
      <c r="B26" s="43"/>
      <c r="C26" s="6"/>
      <c r="E26" s="43"/>
      <c r="F26" s="43"/>
      <c r="G26" s="43"/>
      <c r="H26" s="43"/>
    </row>
    <row r="27" spans="1:14" hidden="1" x14ac:dyDescent="0.2"/>
    <row r="28" spans="1:14" ht="45" customHeight="1" x14ac:dyDescent="0.2">
      <c r="B28" s="44" t="str">
        <f>B10</f>
        <v>M.T.I. MARIA DE LOS ANGELES PELAYO VAQUERO</v>
      </c>
      <c r="C28" s="44"/>
      <c r="D28" s="44"/>
      <c r="E28" s="13"/>
      <c r="F28" s="13"/>
      <c r="G28" s="44" t="s">
        <v>41</v>
      </c>
      <c r="H28" s="44"/>
      <c r="I28" s="44"/>
      <c r="J28" s="44"/>
    </row>
  </sheetData>
  <mergeCells count="31">
    <mergeCell ref="A26:B26"/>
    <mergeCell ref="E26:H26"/>
    <mergeCell ref="B28:D28"/>
    <mergeCell ref="G28:J28"/>
    <mergeCell ref="K12:K13"/>
    <mergeCell ref="L12:L13"/>
    <mergeCell ref="B24:D24"/>
    <mergeCell ref="G24:J24"/>
    <mergeCell ref="B25:D25"/>
    <mergeCell ref="G25:J25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3" zoomScale="85" zoomScaleNormal="85" zoomScaleSheetLayoutView="100" workbookViewId="0">
      <selection activeCell="G28" sqref="G28: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25" customFormat="1" ht="25.5" x14ac:dyDescent="0.2">
      <c r="A14" s="22" t="str">
        <f>'1'!A14</f>
        <v>INFORMATICA PARA LA ADMINISTRACION</v>
      </c>
      <c r="B14" s="22" t="s">
        <v>46</v>
      </c>
      <c r="C14" s="22" t="str">
        <f>'1'!C14</f>
        <v>105B</v>
      </c>
      <c r="D14" s="22" t="str">
        <f>'1'!D14</f>
        <v>LADM</v>
      </c>
      <c r="E14" s="22">
        <f>'1'!E14</f>
        <v>28</v>
      </c>
      <c r="F14" s="22">
        <v>27</v>
      </c>
      <c r="G14" s="22"/>
      <c r="H14" s="23"/>
      <c r="I14" s="22">
        <f t="shared" ref="I14:I19" si="0">(E14-SUM(F14:G14))-K14</f>
        <v>1</v>
      </c>
      <c r="J14" s="23"/>
      <c r="K14" s="22">
        <v>0</v>
      </c>
      <c r="L14" s="23">
        <f t="shared" ref="L14:L19" si="1">K14/E14</f>
        <v>0</v>
      </c>
      <c r="M14" s="22">
        <v>96</v>
      </c>
      <c r="N14" s="24">
        <v>0.96</v>
      </c>
    </row>
    <row r="15" spans="1:14" s="25" customFormat="1" x14ac:dyDescent="0.2">
      <c r="A15" s="22" t="str">
        <f>'1'!A15</f>
        <v>TALLER DE ETICA</v>
      </c>
      <c r="B15" s="22" t="s">
        <v>47</v>
      </c>
      <c r="C15" s="22" t="str">
        <f>'1'!C15</f>
        <v>110A</v>
      </c>
      <c r="D15" s="22" t="str">
        <f>'1'!D15</f>
        <v>IINF</v>
      </c>
      <c r="E15" s="22">
        <f>'1'!E15</f>
        <v>34</v>
      </c>
      <c r="F15" s="22"/>
      <c r="G15" s="22"/>
      <c r="H15" s="23"/>
      <c r="I15" s="22">
        <f t="shared" si="0"/>
        <v>34</v>
      </c>
      <c r="J15" s="23"/>
      <c r="K15" s="22">
        <v>0</v>
      </c>
      <c r="L15" s="23">
        <f t="shared" si="1"/>
        <v>0</v>
      </c>
      <c r="M15" s="22"/>
      <c r="N15" s="24"/>
    </row>
    <row r="16" spans="1:14" s="25" customFormat="1" ht="25.5" x14ac:dyDescent="0.2">
      <c r="A16" s="22" t="str">
        <f>'1'!A16</f>
        <v>FUNDAMENTOS DE TELECOMUNICACIONES</v>
      </c>
      <c r="B16" s="22" t="s">
        <v>46</v>
      </c>
      <c r="C16" s="22" t="str">
        <f>'1'!C16</f>
        <v>310A</v>
      </c>
      <c r="D16" s="22" t="str">
        <f>'1'!D16</f>
        <v>IINF</v>
      </c>
      <c r="E16" s="22">
        <f>'1'!E16</f>
        <v>24</v>
      </c>
      <c r="F16" s="22">
        <v>23</v>
      </c>
      <c r="G16" s="22"/>
      <c r="H16" s="23"/>
      <c r="I16" s="22">
        <f t="shared" si="0"/>
        <v>1</v>
      </c>
      <c r="J16" s="23"/>
      <c r="K16" s="22">
        <v>0</v>
      </c>
      <c r="L16" s="23">
        <f t="shared" si="1"/>
        <v>0</v>
      </c>
      <c r="M16" s="22">
        <v>95</v>
      </c>
      <c r="N16" s="24">
        <v>0.92</v>
      </c>
    </row>
    <row r="17" spans="1:14" s="25" customFormat="1" x14ac:dyDescent="0.2">
      <c r="A17" s="22" t="str">
        <f>'1'!A17</f>
        <v>SISTEMAS OPERATIVOS 2</v>
      </c>
      <c r="B17" s="22" t="s">
        <v>46</v>
      </c>
      <c r="C17" s="22" t="str">
        <f>'1'!C17</f>
        <v>510A</v>
      </c>
      <c r="D17" s="22" t="str">
        <f>'1'!D17</f>
        <v>IINF</v>
      </c>
      <c r="E17" s="22">
        <f>'1'!E17</f>
        <v>17</v>
      </c>
      <c r="F17" s="22">
        <v>17</v>
      </c>
      <c r="G17" s="22"/>
      <c r="H17" s="23"/>
      <c r="I17" s="22">
        <f t="shared" si="0"/>
        <v>0</v>
      </c>
      <c r="J17" s="23"/>
      <c r="K17" s="22">
        <v>0</v>
      </c>
      <c r="L17" s="23">
        <f t="shared" si="1"/>
        <v>0</v>
      </c>
      <c r="M17" s="22">
        <v>100</v>
      </c>
      <c r="N17" s="24">
        <v>1</v>
      </c>
    </row>
    <row r="18" spans="1:14" s="25" customFormat="1" ht="25.5" x14ac:dyDescent="0.2">
      <c r="A18" s="22" t="str">
        <f>'1'!A18</f>
        <v>FUNDAMENTOS DE SISTEMAS DE INFORMACIÓN</v>
      </c>
      <c r="B18" s="22" t="s">
        <v>46</v>
      </c>
      <c r="C18" s="22" t="str">
        <f>'1'!C18</f>
        <v>310A</v>
      </c>
      <c r="D18" s="22" t="str">
        <f>'1'!D18</f>
        <v>IINF</v>
      </c>
      <c r="E18" s="22">
        <f>'1'!E18</f>
        <v>26</v>
      </c>
      <c r="F18" s="22">
        <v>26</v>
      </c>
      <c r="G18" s="22"/>
      <c r="H18" s="23"/>
      <c r="I18" s="22">
        <f t="shared" si="0"/>
        <v>0</v>
      </c>
      <c r="J18" s="23"/>
      <c r="K18" s="22">
        <v>0</v>
      </c>
      <c r="L18" s="23">
        <f t="shared" si="1"/>
        <v>0</v>
      </c>
      <c r="M18" s="22">
        <v>95</v>
      </c>
      <c r="N18" s="24">
        <v>0.85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129</v>
      </c>
      <c r="F19" s="17">
        <f>SUM(F14:F18)</f>
        <v>93</v>
      </c>
      <c r="G19" s="17">
        <f>SUM(G14:G18)</f>
        <v>0</v>
      </c>
      <c r="H19" s="18">
        <f>SUM(F19:G19)/E19</f>
        <v>0.72093023255813948</v>
      </c>
      <c r="I19" s="17">
        <f t="shared" si="0"/>
        <v>36</v>
      </c>
      <c r="J19" s="18">
        <f t="shared" ref="J19" si="2">I19/E19</f>
        <v>0.27906976744186046</v>
      </c>
      <c r="K19" s="17">
        <f>SUM(K14:K18)</f>
        <v>0</v>
      </c>
      <c r="L19" s="18">
        <f t="shared" si="1"/>
        <v>0</v>
      </c>
      <c r="M19" s="17">
        <f>AVERAGE(M14:M18)</f>
        <v>96.5</v>
      </c>
      <c r="N19" s="19">
        <f>AVERAGE(N14:N18)</f>
        <v>0.9325</v>
      </c>
    </row>
    <row r="21" spans="1:14" ht="120" customHeight="1" x14ac:dyDescent="0.2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1:14" x14ac:dyDescent="0.2">
      <c r="A23" s="12"/>
    </row>
    <row r="24" spans="1:14" x14ac:dyDescent="0.2">
      <c r="B24" s="41" t="s">
        <v>27</v>
      </c>
      <c r="C24" s="41"/>
      <c r="D24" s="41"/>
      <c r="G24" s="26" t="s">
        <v>28</v>
      </c>
      <c r="H24" s="26"/>
      <c r="I24" s="26"/>
      <c r="J24" s="26"/>
    </row>
    <row r="25" spans="1:14" ht="62.25" customHeight="1" x14ac:dyDescent="0.2">
      <c r="B25" s="42"/>
      <c r="C25" s="42"/>
      <c r="D25" s="42"/>
      <c r="G25" s="38"/>
      <c r="H25" s="38"/>
      <c r="I25" s="38"/>
      <c r="J25" s="38"/>
    </row>
    <row r="26" spans="1:14" hidden="1" x14ac:dyDescent="0.2">
      <c r="A26" s="43" t="e">
        <v>#REF!</v>
      </c>
      <c r="B26" s="43"/>
      <c r="C26" s="6"/>
      <c r="E26" s="43"/>
      <c r="F26" s="43"/>
      <c r="G26" s="43"/>
      <c r="H26" s="43"/>
    </row>
    <row r="27" spans="1:14" hidden="1" x14ac:dyDescent="0.2"/>
    <row r="28" spans="1:14" ht="45" customHeight="1" x14ac:dyDescent="0.2">
      <c r="B28" s="44" t="str">
        <f>B10</f>
        <v>M.T.I. MARIA DE LOS ANGELES PELAYO VAQUERO</v>
      </c>
      <c r="C28" s="44"/>
      <c r="D28" s="44"/>
      <c r="E28" s="13"/>
      <c r="F28" s="13"/>
      <c r="G28" s="44" t="s">
        <v>41</v>
      </c>
      <c r="H28" s="44"/>
      <c r="I28" s="44"/>
      <c r="J28" s="44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9" zoomScaleNormal="10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49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 t="s">
        <v>47</v>
      </c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/>
      <c r="I14" s="9">
        <f t="shared" ref="I14:I28" si="0">(E14-SUM(F14:G14))-K14</f>
        <v>28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110A</v>
      </c>
      <c r="D15" s="9" t="str">
        <f>'1'!D15</f>
        <v>IINF</v>
      </c>
      <c r="E15" s="9">
        <f>'1'!E15</f>
        <v>34</v>
      </c>
      <c r="F15" s="9">
        <v>24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69</v>
      </c>
      <c r="N15" s="15">
        <v>0.71</v>
      </c>
    </row>
    <row r="16" spans="1:14" s="11" customFormat="1" ht="25.5" x14ac:dyDescent="0.2">
      <c r="A16" s="9" t="str">
        <f>'1'!A16</f>
        <v>FUNDAMENTOS DE TELECOMUNICACIONES</v>
      </c>
      <c r="B16" s="9" t="s">
        <v>48</v>
      </c>
      <c r="C16" s="9" t="str">
        <f>'1'!C16</f>
        <v>310A</v>
      </c>
      <c r="D16" s="9" t="str">
        <f>'1'!D16</f>
        <v>IINF</v>
      </c>
      <c r="E16" s="9">
        <f>'1'!E16</f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85</v>
      </c>
      <c r="N16" s="15">
        <v>0.71</v>
      </c>
    </row>
    <row r="17" spans="1:14" s="11" customFormat="1" x14ac:dyDescent="0.2">
      <c r="A17" s="9" t="str">
        <f>'1'!A17</f>
        <v>SISTEMAS OPERATIVOS 2</v>
      </c>
      <c r="B17" s="9" t="s">
        <v>48</v>
      </c>
      <c r="C17" s="9" t="str">
        <f>'1'!C17</f>
        <v>510A</v>
      </c>
      <c r="D17" s="9" t="str">
        <f>'1'!D17</f>
        <v>IINF</v>
      </c>
      <c r="E17" s="9">
        <f>'1'!E17</f>
        <v>17</v>
      </c>
      <c r="F17" s="9">
        <v>14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71</v>
      </c>
      <c r="N17" s="15">
        <v>0.76</v>
      </c>
    </row>
    <row r="18" spans="1:14" s="11" customFormat="1" ht="25.5" x14ac:dyDescent="0.2">
      <c r="A18" s="9" t="str">
        <f>'1'!A18</f>
        <v>FUNDAMENTOS DE SISTEMAS DE INFORMACIÓN</v>
      </c>
      <c r="B18" s="9" t="s">
        <v>48</v>
      </c>
      <c r="C18" s="9" t="str">
        <f>'1'!C18</f>
        <v>310A</v>
      </c>
      <c r="D18" s="9" t="str">
        <f>'1'!D18</f>
        <v>IINF</v>
      </c>
      <c r="E18" s="9">
        <f>'1'!E18</f>
        <v>26</v>
      </c>
      <c r="F18" s="9">
        <v>23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75</v>
      </c>
      <c r="N18" s="15">
        <v>0.85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84</v>
      </c>
      <c r="G28" s="17">
        <f>SUM(G14:G27)</f>
        <v>0</v>
      </c>
      <c r="H28" s="18">
        <f>SUM(F28:G28)/E28</f>
        <v>0.65116279069767447</v>
      </c>
      <c r="I28" s="17">
        <f t="shared" si="0"/>
        <v>45</v>
      </c>
      <c r="J28" s="18">
        <f t="shared" ref="J28" si="2">I28/E28</f>
        <v>0.34883720930232559</v>
      </c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0.75749999999999995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 t="s">
        <v>53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36" zoomScale="112" zoomScaleNormal="112" zoomScaleSheetLayoutView="100" workbookViewId="0">
      <selection activeCell="B24" sqref="B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 t="s">
        <v>48</v>
      </c>
      <c r="C14" s="9" t="str">
        <f>'1'!C14</f>
        <v>105B</v>
      </c>
      <c r="D14" s="9" t="str">
        <f>'1'!D14</f>
        <v>LADM</v>
      </c>
      <c r="E14" s="9">
        <f>'1'!E14</f>
        <v>28</v>
      </c>
      <c r="F14" s="9">
        <v>20</v>
      </c>
      <c r="G14" s="9"/>
      <c r="H14" s="10"/>
      <c r="I14" s="9">
        <f t="shared" ref="I14:I34" si="0">(E14-SUM(F14:G14))-K14</f>
        <v>8</v>
      </c>
      <c r="J14" s="10"/>
      <c r="K14" s="9">
        <v>0</v>
      </c>
      <c r="L14" s="10">
        <f t="shared" ref="L14:L34" si="1">K14/E14</f>
        <v>0</v>
      </c>
      <c r="M14" s="9">
        <v>64</v>
      </c>
      <c r="N14" s="15">
        <v>0.71</v>
      </c>
    </row>
    <row r="15" spans="1:14" s="11" customFormat="1" ht="25.5" x14ac:dyDescent="0.2">
      <c r="A15" s="9" t="s">
        <v>32</v>
      </c>
      <c r="B15" s="9" t="s">
        <v>50</v>
      </c>
      <c r="C15" s="9" t="s">
        <v>45</v>
      </c>
      <c r="D15" s="9" t="s">
        <v>38</v>
      </c>
      <c r="E15" s="9">
        <v>28</v>
      </c>
      <c r="F15" s="9">
        <v>17</v>
      </c>
      <c r="G15" s="9"/>
      <c r="H15" s="10"/>
      <c r="I15" s="9">
        <f t="shared" si="0"/>
        <v>11</v>
      </c>
      <c r="J15" s="10"/>
      <c r="K15" s="9">
        <v>0</v>
      </c>
      <c r="L15" s="10">
        <v>0</v>
      </c>
      <c r="M15" s="9">
        <v>56</v>
      </c>
      <c r="N15" s="15">
        <v>0.61</v>
      </c>
    </row>
    <row r="16" spans="1:14" s="11" customFormat="1" ht="25.5" x14ac:dyDescent="0.2">
      <c r="A16" s="9" t="s">
        <v>32</v>
      </c>
      <c r="B16" s="9" t="s">
        <v>51</v>
      </c>
      <c r="C16" s="9" t="s">
        <v>45</v>
      </c>
      <c r="D16" s="9" t="s">
        <v>38</v>
      </c>
      <c r="E16" s="9">
        <v>28</v>
      </c>
      <c r="F16" s="9">
        <v>15</v>
      </c>
      <c r="G16" s="9"/>
      <c r="H16" s="10"/>
      <c r="I16" s="9">
        <v>13</v>
      </c>
      <c r="J16" s="10"/>
      <c r="K16" s="9">
        <v>0</v>
      </c>
      <c r="L16" s="10">
        <v>0</v>
      </c>
      <c r="M16" s="9">
        <v>51</v>
      </c>
      <c r="N16" s="15">
        <v>0.54</v>
      </c>
    </row>
    <row r="17" spans="1:14" s="11" customFormat="1" x14ac:dyDescent="0.2">
      <c r="A17" s="9" t="str">
        <f>'1'!A15</f>
        <v>TALLER DE ETICA</v>
      </c>
      <c r="B17" s="9" t="s">
        <v>48</v>
      </c>
      <c r="C17" s="9" t="str">
        <f>'1'!C15</f>
        <v>110A</v>
      </c>
      <c r="D17" s="9" t="str">
        <f>'1'!D15</f>
        <v>IINF</v>
      </c>
      <c r="E17" s="9">
        <f>'1'!E15</f>
        <v>34</v>
      </c>
      <c r="F17" s="9">
        <v>16</v>
      </c>
      <c r="G17" s="9"/>
      <c r="H17" s="10"/>
      <c r="I17" s="9">
        <f t="shared" si="0"/>
        <v>18</v>
      </c>
      <c r="J17" s="10"/>
      <c r="K17" s="9">
        <v>0</v>
      </c>
      <c r="L17" s="10">
        <f t="shared" si="1"/>
        <v>0</v>
      </c>
      <c r="M17" s="9">
        <v>44</v>
      </c>
      <c r="N17" s="15">
        <v>0.47</v>
      </c>
    </row>
    <row r="18" spans="1:14" s="11" customFormat="1" x14ac:dyDescent="0.2">
      <c r="A18" s="9" t="s">
        <v>33</v>
      </c>
      <c r="B18" s="9" t="s">
        <v>50</v>
      </c>
      <c r="C18" s="9" t="s">
        <v>42</v>
      </c>
      <c r="D18" s="9" t="s">
        <v>39</v>
      </c>
      <c r="E18" s="9">
        <v>34</v>
      </c>
      <c r="F18" s="9">
        <v>13</v>
      </c>
      <c r="G18" s="9"/>
      <c r="H18" s="10"/>
      <c r="I18" s="9">
        <f t="shared" si="0"/>
        <v>21</v>
      </c>
      <c r="J18" s="10"/>
      <c r="K18" s="9">
        <v>0</v>
      </c>
      <c r="L18" s="10">
        <v>0</v>
      </c>
      <c r="M18" s="9">
        <v>34</v>
      </c>
      <c r="N18" s="15">
        <v>0.38</v>
      </c>
    </row>
    <row r="19" spans="1:14" s="11" customFormat="1" ht="25.5" x14ac:dyDescent="0.2">
      <c r="A19" s="9" t="str">
        <f>'1'!A16</f>
        <v>FUNDAMENTOS DE TELECOMUNICACIONES</v>
      </c>
      <c r="B19" s="9" t="s">
        <v>50</v>
      </c>
      <c r="C19" s="9" t="str">
        <f>'1'!C16</f>
        <v>310A</v>
      </c>
      <c r="D19" s="9" t="str">
        <f>'1'!D16</f>
        <v>IINF</v>
      </c>
      <c r="E19" s="9">
        <f>'1'!E16</f>
        <v>24</v>
      </c>
      <c r="F19" s="9">
        <v>23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88</v>
      </c>
      <c r="N19" s="15">
        <v>0.83</v>
      </c>
    </row>
    <row r="20" spans="1:14" s="11" customFormat="1" ht="25.5" x14ac:dyDescent="0.2">
      <c r="A20" s="9" t="s">
        <v>34</v>
      </c>
      <c r="B20" s="9" t="s">
        <v>51</v>
      </c>
      <c r="C20" s="9" t="s">
        <v>43</v>
      </c>
      <c r="D20" s="9" t="s">
        <v>39</v>
      </c>
      <c r="E20" s="9">
        <v>24</v>
      </c>
      <c r="F20" s="9">
        <v>23</v>
      </c>
      <c r="G20" s="9"/>
      <c r="H20" s="10"/>
      <c r="I20" s="9">
        <f t="shared" si="0"/>
        <v>1</v>
      </c>
      <c r="J20" s="10"/>
      <c r="K20" s="9">
        <v>0</v>
      </c>
      <c r="L20" s="10">
        <v>0</v>
      </c>
      <c r="M20" s="9">
        <v>90</v>
      </c>
      <c r="N20" s="15">
        <v>0.88</v>
      </c>
    </row>
    <row r="21" spans="1:14" s="11" customFormat="1" x14ac:dyDescent="0.2">
      <c r="A21" s="9" t="str">
        <f>'1'!A17</f>
        <v>SISTEMAS OPERATIVOS 2</v>
      </c>
      <c r="B21" s="9" t="s">
        <v>50</v>
      </c>
      <c r="C21" s="9" t="str">
        <f>'1'!C17</f>
        <v>510A</v>
      </c>
      <c r="D21" s="9" t="str">
        <f>'1'!D17</f>
        <v>IINF</v>
      </c>
      <c r="E21" s="9">
        <f>'1'!E17</f>
        <v>17</v>
      </c>
      <c r="F21" s="9">
        <v>14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70</v>
      </c>
      <c r="N21" s="15">
        <v>0.82</v>
      </c>
    </row>
    <row r="22" spans="1:14" s="11" customFormat="1" x14ac:dyDescent="0.2">
      <c r="A22" s="9" t="s">
        <v>35</v>
      </c>
      <c r="B22" s="9" t="s">
        <v>51</v>
      </c>
      <c r="C22" s="9" t="s">
        <v>44</v>
      </c>
      <c r="D22" s="9" t="s">
        <v>39</v>
      </c>
      <c r="E22" s="9">
        <v>17</v>
      </c>
      <c r="F22" s="9">
        <v>13</v>
      </c>
      <c r="G22" s="9"/>
      <c r="H22" s="10"/>
      <c r="I22" s="9">
        <f t="shared" si="0"/>
        <v>4</v>
      </c>
      <c r="J22" s="10"/>
      <c r="K22" s="9">
        <v>0</v>
      </c>
      <c r="L22" s="10">
        <v>0</v>
      </c>
      <c r="M22" s="9">
        <v>69</v>
      </c>
      <c r="N22" s="15">
        <v>0.76</v>
      </c>
    </row>
    <row r="23" spans="1:14" s="11" customFormat="1" x14ac:dyDescent="0.2">
      <c r="A23" s="9" t="s">
        <v>35</v>
      </c>
      <c r="B23" s="9" t="s">
        <v>52</v>
      </c>
      <c r="C23" s="9" t="s">
        <v>44</v>
      </c>
      <c r="D23" s="9" t="s">
        <v>39</v>
      </c>
      <c r="E23" s="9">
        <v>17</v>
      </c>
      <c r="F23" s="9">
        <v>13</v>
      </c>
      <c r="G23" s="9"/>
      <c r="H23" s="10"/>
      <c r="I23" s="9">
        <f t="shared" si="0"/>
        <v>4</v>
      </c>
      <c r="J23" s="10"/>
      <c r="K23" s="9">
        <v>0</v>
      </c>
      <c r="L23" s="10">
        <v>0</v>
      </c>
      <c r="M23" s="9">
        <v>76</v>
      </c>
      <c r="N23" s="15">
        <v>0.76</v>
      </c>
    </row>
    <row r="24" spans="1:14" s="11" customFormat="1" ht="25.5" x14ac:dyDescent="0.2">
      <c r="A24" s="9" t="str">
        <f>'1'!A18</f>
        <v>FUNDAMENTOS DE SISTEMAS DE INFORMACIÓN</v>
      </c>
      <c r="B24" s="9" t="s">
        <v>50</v>
      </c>
      <c r="C24" s="9" t="str">
        <f>'1'!C18</f>
        <v>310A</v>
      </c>
      <c r="D24" s="9" t="str">
        <f>'1'!D18</f>
        <v>IINF</v>
      </c>
      <c r="E24" s="9">
        <f>'1'!E18</f>
        <v>26</v>
      </c>
      <c r="F24" s="9">
        <v>22</v>
      </c>
      <c r="G24" s="9"/>
      <c r="H24" s="10"/>
      <c r="I24" s="9">
        <f t="shared" si="0"/>
        <v>4</v>
      </c>
      <c r="J24" s="10"/>
      <c r="K24" s="9">
        <v>0</v>
      </c>
      <c r="L24" s="10">
        <f t="shared" si="1"/>
        <v>0</v>
      </c>
      <c r="M24" s="9">
        <v>74</v>
      </c>
      <c r="N24" s="15">
        <v>0.81</v>
      </c>
    </row>
    <row r="25" spans="1:14" s="11" customFormat="1" ht="25.5" x14ac:dyDescent="0.2">
      <c r="A25" s="9" t="s">
        <v>36</v>
      </c>
      <c r="B25" s="9" t="s">
        <v>51</v>
      </c>
      <c r="C25" s="9" t="s">
        <v>43</v>
      </c>
      <c r="D25" s="9" t="s">
        <v>39</v>
      </c>
      <c r="E25" s="9">
        <v>26</v>
      </c>
      <c r="F25" s="9">
        <v>22</v>
      </c>
      <c r="G25" s="9"/>
      <c r="H25" s="10"/>
      <c r="I25" s="9">
        <f t="shared" si="0"/>
        <v>4</v>
      </c>
      <c r="J25" s="10"/>
      <c r="K25" s="9">
        <v>0</v>
      </c>
      <c r="L25" s="10">
        <v>0</v>
      </c>
      <c r="M25" s="9">
        <v>85</v>
      </c>
      <c r="N25" s="15">
        <v>0.85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ht="16.5" customHeight="1" x14ac:dyDescent="0.2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ht="13.5" thickBot="1" x14ac:dyDescent="0.25">
      <c r="A34" s="16" t="s">
        <v>24</v>
      </c>
      <c r="B34" s="17" t="s">
        <v>25</v>
      </c>
      <c r="C34" s="17" t="s">
        <v>25</v>
      </c>
      <c r="D34" s="17" t="s">
        <v>25</v>
      </c>
      <c r="E34" s="17">
        <f>SUM(E14:E33)</f>
        <v>303</v>
      </c>
      <c r="F34" s="17">
        <f>SUM(F14:F33)</f>
        <v>211</v>
      </c>
      <c r="G34" s="17">
        <f>SUM(G14:G33)</f>
        <v>0</v>
      </c>
      <c r="H34" s="18">
        <f>SUM(F34:G34)/E34</f>
        <v>0.69636963696369636</v>
      </c>
      <c r="I34" s="17">
        <f t="shared" si="0"/>
        <v>92</v>
      </c>
      <c r="J34" s="18">
        <f t="shared" ref="J34" si="2">I34/E34</f>
        <v>0.30363036303630364</v>
      </c>
      <c r="K34" s="17">
        <f>SUM(K14:K33)</f>
        <v>0</v>
      </c>
      <c r="L34" s="18">
        <f t="shared" si="1"/>
        <v>0</v>
      </c>
      <c r="M34" s="17">
        <f>AVERAGE(M14:M33)</f>
        <v>66.75</v>
      </c>
      <c r="N34" s="19">
        <f>AVERAGE(N14:N33)</f>
        <v>0.70166666666666666</v>
      </c>
    </row>
    <row r="36" spans="1:14" ht="120" customHeight="1" x14ac:dyDescent="0.2">
      <c r="A36" s="34" t="s">
        <v>26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8" spans="1:14" x14ac:dyDescent="0.2">
      <c r="A38" s="12"/>
    </row>
    <row r="39" spans="1:14" x14ac:dyDescent="0.2">
      <c r="B39" s="41" t="s">
        <v>27</v>
      </c>
      <c r="C39" s="41"/>
      <c r="D39" s="41"/>
      <c r="G39" s="26" t="s">
        <v>28</v>
      </c>
      <c r="H39" s="26"/>
      <c r="I39" s="26"/>
      <c r="J39" s="26"/>
    </row>
    <row r="40" spans="1:14" ht="62.25" customHeight="1" x14ac:dyDescent="0.2">
      <c r="B40" s="42"/>
      <c r="C40" s="42"/>
      <c r="D40" s="42"/>
      <c r="G40" s="38"/>
      <c r="H40" s="38"/>
      <c r="I40" s="38"/>
      <c r="J40" s="38"/>
    </row>
    <row r="41" spans="1:14" hidden="1" x14ac:dyDescent="0.2">
      <c r="A41" s="43" t="e">
        <v>#REF!</v>
      </c>
      <c r="B41" s="43"/>
      <c r="C41" s="6"/>
      <c r="E41" s="43"/>
      <c r="F41" s="43"/>
      <c r="G41" s="43"/>
      <c r="H41" s="43"/>
    </row>
    <row r="42" spans="1:14" hidden="1" x14ac:dyDescent="0.2"/>
    <row r="43" spans="1:14" ht="45" customHeight="1" x14ac:dyDescent="0.2">
      <c r="B43" s="44" t="str">
        <f>B10</f>
        <v>M.T.I. MARIA DE LOS ANGELES PELAYO VAQUERO</v>
      </c>
      <c r="C43" s="44"/>
      <c r="D43" s="44"/>
      <c r="E43" s="13"/>
      <c r="F43" s="13"/>
      <c r="G43" s="44" t="s">
        <v>53</v>
      </c>
      <c r="H43" s="44"/>
      <c r="I43" s="44"/>
      <c r="J43" s="44"/>
    </row>
  </sheetData>
  <mergeCells count="31">
    <mergeCell ref="A41:B41"/>
    <mergeCell ref="E41:H41"/>
    <mergeCell ref="B43:D43"/>
    <mergeCell ref="G43:J43"/>
    <mergeCell ref="M12:M13"/>
    <mergeCell ref="N12:N13"/>
    <mergeCell ref="A36:N36"/>
    <mergeCell ref="B40:D40"/>
    <mergeCell ref="G40:J40"/>
    <mergeCell ref="B39:D39"/>
    <mergeCell ref="G39:J3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7" t="s">
        <v>7</v>
      </c>
      <c r="J8" s="37"/>
      <c r="K8" s="37"/>
      <c r="L8" s="38" t="str">
        <f>'1'!L8</f>
        <v>Septiembre  2022 - Enero 2023</v>
      </c>
      <c r="M8" s="38"/>
      <c r="N8" s="38"/>
    </row>
    <row r="10" spans="1:14" x14ac:dyDescent="0.2">
      <c r="A10" s="4" t="s">
        <v>8</v>
      </c>
      <c r="B10" s="38" t="str">
        <f>'1'!B10</f>
        <v>M.T.I. MARIA DE LOS ANGELES PELAYO VAQUERO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ht="25.5" x14ac:dyDescent="0.2">
      <c r="A14" s="9" t="str">
        <f>'1'!A14</f>
        <v>INFORMATICA PARA LA ADMINISTRACION</v>
      </c>
      <c r="B14" s="9"/>
      <c r="C14" s="9" t="str">
        <f>'1'!C14</f>
        <v>105B</v>
      </c>
      <c r="D14" s="9" t="str">
        <f>'1'!D14</f>
        <v>LADM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ETICA</v>
      </c>
      <c r="B15" s="9"/>
      <c r="C15" s="9" t="str">
        <f>'1'!C15</f>
        <v>110A</v>
      </c>
      <c r="D15" s="9" t="str">
        <f>'1'!D15</f>
        <v>IINF</v>
      </c>
      <c r="E15" s="9">
        <f>'1'!E15</f>
        <v>34</v>
      </c>
      <c r="F15" s="9"/>
      <c r="G15" s="9"/>
      <c r="H15" s="10">
        <f t="shared" si="0"/>
        <v>0</v>
      </c>
      <c r="I15" s="9">
        <f t="shared" si="1"/>
        <v>34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TELECOMUNICACIONES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OPERATIVOS 2</v>
      </c>
      <c r="B17" s="9"/>
      <c r="C17" s="9" t="str">
        <f>'1'!C17</f>
        <v>510A</v>
      </c>
      <c r="D17" s="9" t="str">
        <f>'1'!D17</f>
        <v>IINF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FUNDAMENTOS DE SISTEMAS DE INFORMACIÓN</v>
      </c>
      <c r="B18" s="9"/>
      <c r="C18" s="9" t="str">
        <f>'1'!C18</f>
        <v>310A</v>
      </c>
      <c r="D18" s="9" t="str">
        <f>'1'!D18</f>
        <v>IINF</v>
      </c>
      <c r="E18" s="9">
        <f>'1'!E18</f>
        <v>26</v>
      </c>
      <c r="F18" s="9"/>
      <c r="G18" s="9"/>
      <c r="H18" s="10">
        <f t="shared" si="0"/>
        <v>0</v>
      </c>
      <c r="I18" s="9">
        <f t="shared" si="1"/>
        <v>26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M.T.I. MARIA DE LOS ANGELES PELAYO VAQUERO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dcterms:created xsi:type="dcterms:W3CDTF">2021-11-22T14:45:25Z</dcterms:created>
  <dcterms:modified xsi:type="dcterms:W3CDTF">2023-01-06T18:22:17Z</dcterms:modified>
  <cp:category/>
  <cp:contentStatus/>
</cp:coreProperties>
</file>