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naFrancisca\Desktop\2223-SepEne\ReportesSGI\"/>
    </mc:Choice>
  </mc:AlternateContent>
  <xr:revisionPtr revIDLastSave="0" documentId="13_ncr:1_{B8E767AD-60E8-4BAB-95EC-981118E4EC53}" xr6:coauthVersionLast="47" xr6:coauthVersionMax="47" xr10:uidLastSave="{00000000-0000-0000-0000-000000000000}"/>
  <bookViews>
    <workbookView xWindow="7650" yWindow="90" windowWidth="11480" windowHeight="1009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H15" i="5" l="1"/>
  <c r="H16" i="5"/>
  <c r="H17" i="5"/>
  <c r="H14" i="5"/>
  <c r="L18" i="4" l="1"/>
  <c r="L19" i="4"/>
  <c r="L20" i="4"/>
  <c r="L21" i="4"/>
  <c r="L22" i="4"/>
  <c r="E22" i="4" l="1"/>
  <c r="E21" i="4"/>
  <c r="E20" i="4"/>
  <c r="E19" i="4"/>
  <c r="E18" i="4"/>
  <c r="E17" i="4"/>
  <c r="E16" i="4"/>
  <c r="E15" i="4"/>
  <c r="D22" i="4"/>
  <c r="D21" i="4"/>
  <c r="D20" i="4"/>
  <c r="D19" i="4"/>
  <c r="D18" i="4"/>
  <c r="D17" i="4"/>
  <c r="D16" i="4"/>
  <c r="D15" i="4"/>
  <c r="C22" i="4"/>
  <c r="C21" i="4"/>
  <c r="C20" i="4"/>
  <c r="C19" i="4"/>
  <c r="C18" i="4"/>
  <c r="C17" i="4"/>
  <c r="C16" i="4"/>
  <c r="C15" i="4"/>
  <c r="A22" i="4"/>
  <c r="A21" i="4"/>
  <c r="A20" i="4"/>
  <c r="A19" i="4"/>
  <c r="A18" i="4"/>
  <c r="A17" i="4"/>
  <c r="A15" i="4"/>
  <c r="A14" i="4"/>
  <c r="A16" i="4"/>
  <c r="L18" i="3"/>
  <c r="E18" i="3"/>
  <c r="D18" i="3"/>
  <c r="E17" i="3"/>
  <c r="D17" i="3"/>
  <c r="E16" i="3"/>
  <c r="D16" i="3"/>
  <c r="E15" i="3"/>
  <c r="D15" i="3"/>
  <c r="E14" i="3"/>
  <c r="D14" i="3"/>
  <c r="C18" i="3"/>
  <c r="C17" i="3"/>
  <c r="C16" i="3"/>
  <c r="C15" i="3"/>
  <c r="C14" i="3"/>
  <c r="A18" i="3"/>
  <c r="A17" i="3"/>
  <c r="A16" i="3"/>
  <c r="A15" i="3"/>
  <c r="A14" i="3"/>
  <c r="I15" i="2" l="1"/>
  <c r="L15" i="2"/>
  <c r="E15" i="2"/>
  <c r="D15" i="2"/>
  <c r="C15" i="2"/>
  <c r="A15" i="2"/>
  <c r="I19" i="2"/>
  <c r="E18" i="2"/>
  <c r="L18" i="2" s="1"/>
  <c r="D18" i="2"/>
  <c r="C18" i="2"/>
  <c r="A18" i="2"/>
  <c r="E17" i="2"/>
  <c r="I17" i="2" s="1"/>
  <c r="D17" i="2"/>
  <c r="C17" i="2"/>
  <c r="A17" i="2"/>
  <c r="I27" i="4"/>
  <c r="I26" i="4"/>
  <c r="I25" i="4"/>
  <c r="I24" i="4"/>
  <c r="I23" i="4"/>
  <c r="I22" i="4"/>
  <c r="I21" i="4"/>
  <c r="I20" i="4"/>
  <c r="I19" i="4"/>
  <c r="I18" i="4"/>
  <c r="L17" i="4"/>
  <c r="I17" i="4"/>
  <c r="L16" i="4"/>
  <c r="I16" i="4"/>
  <c r="L15" i="4"/>
  <c r="I15" i="4"/>
  <c r="L14" i="4"/>
  <c r="I14" i="4"/>
  <c r="I27" i="3"/>
  <c r="I26" i="3"/>
  <c r="I25" i="3"/>
  <c r="I24" i="3"/>
  <c r="I23" i="3"/>
  <c r="I22" i="3"/>
  <c r="I21" i="3"/>
  <c r="I20" i="3"/>
  <c r="I19" i="3"/>
  <c r="I18" i="3"/>
  <c r="L17" i="3"/>
  <c r="I17" i="3"/>
  <c r="L16" i="3"/>
  <c r="I16" i="3"/>
  <c r="L15" i="3"/>
  <c r="I15" i="3"/>
  <c r="L14" i="3"/>
  <c r="I14" i="3"/>
  <c r="I27" i="2"/>
  <c r="I26" i="2"/>
  <c r="I25" i="2"/>
  <c r="I24" i="2"/>
  <c r="I23" i="2"/>
  <c r="I22" i="2"/>
  <c r="I21" i="2"/>
  <c r="I20" i="2"/>
  <c r="N28" i="4"/>
  <c r="M28" i="4"/>
  <c r="K28" i="4"/>
  <c r="G28" i="4"/>
  <c r="F28" i="4"/>
  <c r="E28" i="4"/>
  <c r="N28" i="3"/>
  <c r="M28" i="3"/>
  <c r="K28" i="3"/>
  <c r="G28" i="3"/>
  <c r="F28" i="3"/>
  <c r="E28" i="3"/>
  <c r="N28" i="2"/>
  <c r="M28" i="2"/>
  <c r="K28" i="2"/>
  <c r="G28" i="2"/>
  <c r="F28" i="2"/>
  <c r="N28" i="1"/>
  <c r="M28" i="1"/>
  <c r="K28" i="1"/>
  <c r="L28" i="1" s="1"/>
  <c r="L15" i="1"/>
  <c r="L16" i="1"/>
  <c r="L17" i="1"/>
  <c r="L14" i="1"/>
  <c r="I18" i="1"/>
  <c r="I19" i="1"/>
  <c r="I20" i="1"/>
  <c r="I21" i="1"/>
  <c r="I22" i="1"/>
  <c r="I23" i="1"/>
  <c r="I24" i="1"/>
  <c r="I25" i="1"/>
  <c r="I26" i="1"/>
  <c r="I27" i="1"/>
  <c r="I16" i="1"/>
  <c r="I17" i="1"/>
  <c r="I14" i="1"/>
  <c r="G28" i="1"/>
  <c r="F28" i="1"/>
  <c r="E28" i="1"/>
  <c r="B37" i="5"/>
  <c r="N28" i="5"/>
  <c r="M28" i="5"/>
  <c r="K28" i="5"/>
  <c r="G28" i="5"/>
  <c r="F28" i="5"/>
  <c r="E28" i="5"/>
  <c r="I17" i="5"/>
  <c r="J17" i="5" s="1"/>
  <c r="E17" i="5"/>
  <c r="L17" i="5" s="1"/>
  <c r="D17" i="5"/>
  <c r="C17" i="5"/>
  <c r="A17" i="5"/>
  <c r="I16" i="5"/>
  <c r="J16" i="5" s="1"/>
  <c r="E16" i="5"/>
  <c r="L16" i="5" s="1"/>
  <c r="D16" i="5"/>
  <c r="C16" i="5"/>
  <c r="A16" i="5"/>
  <c r="I15" i="5"/>
  <c r="J15" i="5" s="1"/>
  <c r="E15" i="5"/>
  <c r="L15" i="5" s="1"/>
  <c r="D15" i="5"/>
  <c r="C15" i="5"/>
  <c r="A15" i="5"/>
  <c r="I14" i="5"/>
  <c r="J14" i="5" s="1"/>
  <c r="E14" i="5"/>
  <c r="L14" i="5" s="1"/>
  <c r="D14" i="5"/>
  <c r="C14" i="5"/>
  <c r="A14" i="5"/>
  <c r="B10" i="5"/>
  <c r="L8" i="5"/>
  <c r="H8" i="5"/>
  <c r="E8" i="5"/>
  <c r="E14" i="4"/>
  <c r="D14" i="4"/>
  <c r="C14" i="4"/>
  <c r="B10" i="4"/>
  <c r="B37" i="4" s="1"/>
  <c r="L8" i="4"/>
  <c r="H8" i="4"/>
  <c r="E8" i="4"/>
  <c r="B10" i="3"/>
  <c r="B37" i="3" s="1"/>
  <c r="L8" i="3"/>
  <c r="H8" i="3"/>
  <c r="E8" i="3"/>
  <c r="E16" i="2"/>
  <c r="I16" i="2" s="1"/>
  <c r="D16" i="2"/>
  <c r="C16" i="2"/>
  <c r="A16" i="2"/>
  <c r="E14" i="2"/>
  <c r="L14" i="2" s="1"/>
  <c r="D14" i="2"/>
  <c r="C14" i="2"/>
  <c r="A14" i="2"/>
  <c r="B10" i="2"/>
  <c r="B37" i="2" s="1"/>
  <c r="L8" i="2"/>
  <c r="H8" i="2"/>
  <c r="E8" i="2"/>
  <c r="B37" i="1"/>
  <c r="I15" i="1"/>
  <c r="I28" i="5" l="1"/>
  <c r="J28" i="5" s="1"/>
  <c r="I28" i="4"/>
  <c r="L16" i="2"/>
  <c r="I14" i="2"/>
  <c r="I28" i="2" s="1"/>
  <c r="L17" i="2"/>
  <c r="I18" i="2"/>
  <c r="E28" i="2"/>
  <c r="L28" i="5"/>
  <c r="L28" i="4"/>
  <c r="L28" i="3"/>
  <c r="I28" i="3"/>
  <c r="L28" i="2"/>
  <c r="I28" i="1"/>
  <c r="H28" i="5"/>
</calcChain>
</file>

<file path=xl/sharedStrings.xml><?xml version="1.0" encoding="utf-8"?>
<sst xmlns="http://schemas.openxmlformats.org/spreadsheetml/2006/main" count="209" uniqueCount="51">
  <si>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</si>
  <si>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</si>
  <si>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</si>
  <si>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</si>
  <si>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</si>
  <si>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</si>
  <si>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</si>
  <si>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</si>
  <si>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</si>
  <si>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</si>
  <si>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</si>
  <si>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</si>
  <si>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</si>
  <si>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</si>
  <si>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</si>
  <si>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</si>
  <si>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</si>
  <si>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</si>
  <si>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</si>
  <si>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</si>
  <si>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</si>
  <si>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</si>
  <si>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</si>
  <si>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</si>
  <si>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</si>
  <si>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</si>
  <si>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-</t>
  </si>
  <si>
    <t>104A</t>
  </si>
  <si>
    <t>TALLER DE ÉTICA</t>
  </si>
  <si>
    <t>LENGUAJES DE INTERFAZ</t>
  </si>
  <si>
    <t>504A</t>
  </si>
  <si>
    <t>TALLER DE INVESTIGACIÓN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</si>
  <si>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</si>
  <si>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</si>
  <si>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</si>
  <si>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</si>
  <si>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</si>
  <si>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</si>
  <si>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</si>
  <si>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</si>
  <si>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</si>
  <si>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</si>
  <si>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S/E</t>
  </si>
  <si>
    <t>1°</t>
  </si>
  <si>
    <t>ISIC</t>
  </si>
  <si>
    <t>SEP 22 - ENE 23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</si>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</sst>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zoomScale="80" zoomScaleNormal="80" zoomScaleSheetLayoutView="50" workbookViewId="0">
      <selection activeCell="B17" sqref="B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 t="s">
        <v>43</v>
      </c>
      <c r="C8" s="28"/>
      <c r="D8" s="6" t="s">
        <v>6</v>
      </c>
      <c r="E8" s="7">
        <v>4</v>
      </c>
      <c r="F8" s="1"/>
      <c r="G8" s="4" t="s">
        <v>7</v>
      </c>
      <c r="H8" s="7">
        <v>4</v>
      </c>
      <c r="I8" s="36" t="s">
        <v>8</v>
      </c>
      <c r="J8" s="24"/>
      <c r="K8" s="24"/>
      <c r="L8" s="29" t="s">
        <v>45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">
        <v>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25</v>
      </c>
      <c r="B14" s="11" t="s">
        <v>42</v>
      </c>
      <c r="C14" s="11" t="s">
        <v>27</v>
      </c>
      <c r="D14" s="11" t="s">
        <v>44</v>
      </c>
      <c r="E14" s="11"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28</v>
      </c>
      <c r="B15" s="11" t="s">
        <v>22</v>
      </c>
      <c r="C15" s="11" t="s">
        <v>27</v>
      </c>
      <c r="D15" s="11" t="s">
        <v>44</v>
      </c>
      <c r="E15" s="11">
        <v>41</v>
      </c>
      <c r="F15" s="11">
        <v>35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82</v>
      </c>
      <c r="N15" s="13">
        <v>0.85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29</v>
      </c>
      <c r="B16" s="11" t="s">
        <v>42</v>
      </c>
      <c r="C16" s="11" t="s">
        <v>30</v>
      </c>
      <c r="D16" s="11" t="s">
        <v>44</v>
      </c>
      <c r="E16" s="11"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31</v>
      </c>
      <c r="B17" s="11" t="s">
        <v>22</v>
      </c>
      <c r="C17" s="11" t="s">
        <v>32</v>
      </c>
      <c r="D17" s="11" t="s">
        <v>44</v>
      </c>
      <c r="E17" s="11">
        <v>21</v>
      </c>
      <c r="F17" s="11">
        <v>14</v>
      </c>
      <c r="G17" s="11"/>
      <c r="H17" s="12"/>
      <c r="I17" s="11">
        <f t="shared" si="1"/>
        <v>7</v>
      </c>
      <c r="J17" s="12"/>
      <c r="K17" s="11">
        <v>0</v>
      </c>
      <c r="L17" s="12">
        <f t="shared" si="0"/>
        <v>0</v>
      </c>
      <c r="M17" s="11">
        <v>65</v>
      </c>
      <c r="N17" s="13">
        <v>0.67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5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5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49</v>
      </c>
      <c r="G28" s="17">
        <f>SUM(G14:G27)</f>
        <v>0</v>
      </c>
      <c r="H28" s="18"/>
      <c r="I28" s="17">
        <f>SUM(I14:I27)</f>
        <v>76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73.5</v>
      </c>
      <c r="N28" s="19">
        <f>AVERAGE(N14:N27)</f>
        <v>0.76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E7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2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22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37</v>
      </c>
      <c r="G14" s="11"/>
      <c r="H14" s="12"/>
      <c r="I14" s="11">
        <f>(E14-SUM(F14:G14))-K14</f>
        <v>2</v>
      </c>
      <c r="J14" s="12"/>
      <c r="K14" s="11">
        <v>0</v>
      </c>
      <c r="L14" s="12">
        <f t="shared" ref="L14:L18" si="0">K14/E14</f>
        <v>0</v>
      </c>
      <c r="M14" s="11">
        <v>86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46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35</v>
      </c>
      <c r="G15" s="11"/>
      <c r="H15" s="12"/>
      <c r="I15" s="11">
        <f>(E15-SUM(F15:G15))-K15</f>
        <v>4</v>
      </c>
      <c r="J15" s="12"/>
      <c r="K15" s="11">
        <v>0</v>
      </c>
      <c r="L15" s="12">
        <f t="shared" ref="L15" si="1">K15/E15</f>
        <v>0</v>
      </c>
      <c r="M15" s="11">
        <v>79</v>
      </c>
      <c r="N15" s="13">
        <v>0.77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'1'!A16</f>
        <v>LENGUAJES DE INTERFAZ</v>
      </c>
      <c r="B17" s="11" t="s">
        <v>22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>
        <v>21</v>
      </c>
      <c r="G17" s="11"/>
      <c r="H17" s="12"/>
      <c r="I17" s="11">
        <f t="shared" ref="I17:I27" si="2">(E17-SUM(F17:G17))-K17</f>
        <v>3</v>
      </c>
      <c r="J17" s="12"/>
      <c r="K17" s="11">
        <v>0</v>
      </c>
      <c r="L17" s="12">
        <f t="shared" si="0"/>
        <v>0</v>
      </c>
      <c r="M17" s="11">
        <v>75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2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2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2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2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2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2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2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2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2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2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93</v>
      </c>
      <c r="G28" s="17">
        <f>SUM(G14:G27)</f>
        <v>0</v>
      </c>
      <c r="H28" s="18"/>
      <c r="I28" s="17">
        <f>SUM(I14:I27)</f>
        <v>71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80</v>
      </c>
      <c r="N28" s="19">
        <f>AVERAGE(N14:N27)</f>
        <v>0.82333333333333325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1" workbookViewId="0">
      <selection activeCell="L18" sqref="L1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3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47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23</v>
      </c>
      <c r="G14" s="11"/>
      <c r="H14" s="12"/>
      <c r="I14" s="11">
        <f>(E14-SUM(F14:G14))-K14</f>
        <v>16</v>
      </c>
      <c r="J14" s="12"/>
      <c r="K14" s="11">
        <v>0</v>
      </c>
      <c r="L14" s="12">
        <f t="shared" ref="L14:L18" si="0">K14/E14</f>
        <v>0</v>
      </c>
      <c r="M14" s="11">
        <v>51</v>
      </c>
      <c r="N14" s="13">
        <v>0.59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48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32</v>
      </c>
      <c r="G15" s="11"/>
      <c r="H15" s="12"/>
      <c r="I15" s="11">
        <f>(E15-SUM(F15:G15))-K15</f>
        <v>7</v>
      </c>
      <c r="J15" s="12"/>
      <c r="K15" s="11">
        <v>0</v>
      </c>
      <c r="L15" s="12">
        <f t="shared" si="0"/>
        <v>0</v>
      </c>
      <c r="M15" s="11">
        <v>75</v>
      </c>
      <c r="N15" s="13">
        <v>0.82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 t="shared" ref="I16:I27" si="1"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'1'!A16</f>
        <v>LENGUAJES DE INTERFAZ</v>
      </c>
      <c r="B17" s="11" t="s">
        <v>42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/>
      <c r="G17" s="11"/>
      <c r="H17" s="12"/>
      <c r="I17" s="11">
        <f t="shared" si="1"/>
        <v>24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1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55</v>
      </c>
      <c r="G28" s="17">
        <f>SUM(G14:G27)</f>
        <v>0</v>
      </c>
      <c r="H28" s="18"/>
      <c r="I28" s="17">
        <f>SUM(I14:I27)</f>
        <v>109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0.70499999999999996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" zoomScale="80" zoomScaleNormal="80" workbookViewId="0">
      <selection activeCell="O21" sqref="O21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4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49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33</v>
      </c>
      <c r="G14" s="11"/>
      <c r="H14" s="12"/>
      <c r="I14" s="11">
        <f>(E14-SUM(F14:G14))-K14</f>
        <v>6</v>
      </c>
      <c r="J14" s="12"/>
      <c r="K14" s="11">
        <v>0</v>
      </c>
      <c r="L14" s="12">
        <f t="shared" ref="L14:L17" si="0">K14/E14</f>
        <v>0</v>
      </c>
      <c r="M14" s="11">
        <v>79</v>
      </c>
      <c r="N14" s="13">
        <v>0.85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50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36</v>
      </c>
      <c r="G15" s="11"/>
      <c r="H15" s="12"/>
      <c r="I15" s="11">
        <f>(E15-SUM(F15:G15))-K15</f>
        <v>3</v>
      </c>
      <c r="J15" s="12"/>
      <c r="K15" s="11">
        <v>0</v>
      </c>
      <c r="L15" s="12">
        <f t="shared" si="0"/>
        <v>0</v>
      </c>
      <c r="M15" s="11">
        <v>90</v>
      </c>
      <c r="N15" s="13">
        <v>0.79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46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>
        <v>39</v>
      </c>
      <c r="G16" s="11"/>
      <c r="H16" s="12"/>
      <c r="I16" s="11">
        <f t="shared" ref="I16:I27" si="1">(E16-SUM(F16:G16))-K16</f>
        <v>2</v>
      </c>
      <c r="J16" s="12"/>
      <c r="K16" s="11">
        <v>0</v>
      </c>
      <c r="L16" s="12">
        <f t="shared" si="0"/>
        <v>0</v>
      </c>
      <c r="M16" s="11">
        <v>59</v>
      </c>
      <c r="N16" s="13">
        <v>0.61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'1'!A15</f>
        <v>TALLER DE ÉTICA</v>
      </c>
      <c r="B17" s="11" t="s">
        <v>47</v>
      </c>
      <c r="C17" s="11" t="str">
        <f>'1'!C15</f>
        <v>104A</v>
      </c>
      <c r="D17" s="11" t="str">
        <f>'1'!D15</f>
        <v>ISIC</v>
      </c>
      <c r="E17" s="11">
        <f>'1'!E15</f>
        <v>41</v>
      </c>
      <c r="F17" s="11">
        <v>39</v>
      </c>
      <c r="G17" s="11"/>
      <c r="H17" s="12"/>
      <c r="I17" s="11">
        <f t="shared" si="1"/>
        <v>2</v>
      </c>
      <c r="J17" s="12"/>
      <c r="K17" s="11">
        <v>0</v>
      </c>
      <c r="L17" s="12">
        <f t="shared" si="0"/>
        <v>0</v>
      </c>
      <c r="M17" s="11">
        <v>57</v>
      </c>
      <c r="N17" s="13">
        <v>0.59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'1'!A15</f>
        <v>TALLER DE ÉTICA</v>
      </c>
      <c r="B18" s="11" t="s">
        <v>48</v>
      </c>
      <c r="C18" s="11" t="str">
        <f>'1'!C15</f>
        <v>104A</v>
      </c>
      <c r="D18" s="11" t="str">
        <f>'1'!D15</f>
        <v>ISIC</v>
      </c>
      <c r="E18" s="11">
        <f>'1'!E15</f>
        <v>41</v>
      </c>
      <c r="F18" s="11">
        <v>39</v>
      </c>
      <c r="G18" s="11"/>
      <c r="H18" s="12"/>
      <c r="I18" s="11">
        <f t="shared" si="1"/>
        <v>2</v>
      </c>
      <c r="J18" s="12"/>
      <c r="K18" s="11">
        <v>0</v>
      </c>
      <c r="L18" s="12">
        <f t="shared" ref="L18:L22" si="2">K18/E18</f>
        <v>0</v>
      </c>
      <c r="M18" s="11">
        <v>45</v>
      </c>
      <c r="N18" s="13">
        <v>0.46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 t="str">
        <f>'1'!A16</f>
        <v>LENGUAJES DE INTERFAZ</v>
      </c>
      <c r="B19" s="11" t="s">
        <v>46</v>
      </c>
      <c r="C19" s="11" t="str">
        <f>'1'!C16</f>
        <v>504A</v>
      </c>
      <c r="D19" s="11" t="str">
        <f>'1'!D16</f>
        <v>ISIC</v>
      </c>
      <c r="E19" s="11">
        <f>'1'!E16</f>
        <v>24</v>
      </c>
      <c r="F19" s="11">
        <v>10</v>
      </c>
      <c r="G19" s="11"/>
      <c r="H19" s="12"/>
      <c r="I19" s="11">
        <f t="shared" si="1"/>
        <v>14</v>
      </c>
      <c r="J19" s="12"/>
      <c r="K19" s="11">
        <v>0</v>
      </c>
      <c r="L19" s="12">
        <f t="shared" si="2"/>
        <v>0</v>
      </c>
      <c r="M19" s="11">
        <v>41</v>
      </c>
      <c r="N19" s="13">
        <v>0.42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 t="str">
        <f>'1'!A16</f>
        <v>LENGUAJES DE INTERFAZ</v>
      </c>
      <c r="B20" s="11" t="s">
        <v>47</v>
      </c>
      <c r="C20" s="11" t="str">
        <f>'1'!C16</f>
        <v>504A</v>
      </c>
      <c r="D20" s="11" t="str">
        <f>'1'!D16</f>
        <v>ISIC</v>
      </c>
      <c r="E20" s="11">
        <f>'1'!E16</f>
        <v>24</v>
      </c>
      <c r="F20" s="11">
        <v>10</v>
      </c>
      <c r="G20" s="11"/>
      <c r="H20" s="12"/>
      <c r="I20" s="11">
        <f t="shared" si="1"/>
        <v>14</v>
      </c>
      <c r="J20" s="12"/>
      <c r="K20" s="11">
        <v>0</v>
      </c>
      <c r="L20" s="12">
        <f t="shared" si="2"/>
        <v>0</v>
      </c>
      <c r="M20" s="11">
        <v>41</v>
      </c>
      <c r="N20" s="13">
        <v>0.42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 t="str">
        <f>'1'!A16</f>
        <v>LENGUAJES DE INTERFAZ</v>
      </c>
      <c r="B21" s="11" t="s">
        <v>48</v>
      </c>
      <c r="C21" s="11" t="str">
        <f>'1'!C16</f>
        <v>504A</v>
      </c>
      <c r="D21" s="11" t="str">
        <f>'1'!D16</f>
        <v>ISIC</v>
      </c>
      <c r="E21" s="11">
        <f>'1'!E16</f>
        <v>24</v>
      </c>
      <c r="F21" s="11">
        <v>14</v>
      </c>
      <c r="G21" s="11"/>
      <c r="H21" s="12"/>
      <c r="I21" s="11">
        <f t="shared" si="1"/>
        <v>10</v>
      </c>
      <c r="J21" s="12"/>
      <c r="K21" s="11">
        <v>0</v>
      </c>
      <c r="L21" s="12">
        <f t="shared" si="2"/>
        <v>0</v>
      </c>
      <c r="M21" s="11">
        <v>64</v>
      </c>
      <c r="N21" s="13">
        <v>0.67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 t="str">
        <f>'1'!A17</f>
        <v>TALLER DE INVESTIGACIÓN</v>
      </c>
      <c r="B22" s="11" t="s">
        <v>42</v>
      </c>
      <c r="C22" s="11" t="str">
        <f>'1'!C17</f>
        <v>704A</v>
      </c>
      <c r="D22" s="11" t="str">
        <f>'1'!D17</f>
        <v>ISIC</v>
      </c>
      <c r="E22" s="11">
        <f>'1'!E17</f>
        <v>21</v>
      </c>
      <c r="F22" s="11"/>
      <c r="G22" s="11"/>
      <c r="H22" s="12"/>
      <c r="I22" s="11">
        <f t="shared" si="1"/>
        <v>21</v>
      </c>
      <c r="J22" s="12"/>
      <c r="K22" s="11">
        <v>0</v>
      </c>
      <c r="L22" s="12">
        <f t="shared" si="2"/>
        <v>0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294</v>
      </c>
      <c r="F28" s="17">
        <f>SUM(F14:F27)</f>
        <v>220</v>
      </c>
      <c r="G28" s="17">
        <f>SUM(G14:G27)</f>
        <v>0</v>
      </c>
      <c r="H28" s="18"/>
      <c r="I28" s="17">
        <f>SUM(I14:I27)</f>
        <v>74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59.5</v>
      </c>
      <c r="N28" s="19">
        <f>AVERAGE(N14:N27)</f>
        <v>0.60124999999999995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zoomScale="80" zoomScaleNormal="80" workbookViewId="0">
      <selection activeCell="J28" sqref="J2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 t="s">
        <v>41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19</v>
      </c>
      <c r="G14" s="11">
        <v>16</v>
      </c>
      <c r="H14" s="12">
        <f>(F14+G14)/E14</f>
        <v>0.89743589743589747</v>
      </c>
      <c r="I14" s="11">
        <f t="shared" ref="I14:I17" si="0">(E14-SUM(F14:G14))-K14</f>
        <v>4</v>
      </c>
      <c r="J14" s="12">
        <f t="shared" ref="J14:J17" si="1">I14/E14</f>
        <v>0.10256410256410256</v>
      </c>
      <c r="K14" s="11"/>
      <c r="L14" s="12">
        <f t="shared" ref="L14:L17" si="2">K14/E14</f>
        <v>0</v>
      </c>
      <c r="M14" s="11">
        <v>82</v>
      </c>
      <c r="N14" s="13">
        <v>0.9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>
        <v>12</v>
      </c>
      <c r="G15" s="11">
        <v>25</v>
      </c>
      <c r="H15" s="12">
        <f t="shared" ref="H15:H17" si="3">(F15+G15)/E15</f>
        <v>0.90243902439024393</v>
      </c>
      <c r="I15" s="11">
        <f t="shared" si="0"/>
        <v>4</v>
      </c>
      <c r="J15" s="12">
        <f t="shared" si="1"/>
        <v>9.7560975609756101E-2</v>
      </c>
      <c r="K15" s="11"/>
      <c r="L15" s="12">
        <f t="shared" si="2"/>
        <v>0</v>
      </c>
      <c r="M15" s="11">
        <v>85</v>
      </c>
      <c r="N15" s="13">
        <v>0.88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>
        <v>9</v>
      </c>
      <c r="G16" s="11">
        <v>11</v>
      </c>
      <c r="H16" s="12">
        <f t="shared" si="3"/>
        <v>0.83333333333333337</v>
      </c>
      <c r="I16" s="11">
        <f t="shared" si="0"/>
        <v>4</v>
      </c>
      <c r="J16" s="12">
        <f t="shared" si="1"/>
        <v>0.16666666666666666</v>
      </c>
      <c r="K16" s="11"/>
      <c r="L16" s="12">
        <f t="shared" si="2"/>
        <v>0</v>
      </c>
      <c r="M16" s="11">
        <v>76</v>
      </c>
      <c r="N16" s="13">
        <v>0.83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>
        <v>6</v>
      </c>
      <c r="G17" s="11">
        <v>13</v>
      </c>
      <c r="H17" s="12">
        <f t="shared" si="3"/>
        <v>0.90476190476190477</v>
      </c>
      <c r="I17" s="11">
        <f t="shared" si="0"/>
        <v>2</v>
      </c>
      <c r="J17" s="12">
        <f t="shared" si="1"/>
        <v>9.5238095238095233E-2</v>
      </c>
      <c r="K17" s="11"/>
      <c r="L17" s="12">
        <f t="shared" si="2"/>
        <v>0</v>
      </c>
      <c r="M17" s="11">
        <v>85</v>
      </c>
      <c r="N17" s="13">
        <v>0.9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 t="shared" ref="E28:G28" si="4">SUM(E14:E27)</f>
        <v>125</v>
      </c>
      <c r="F28" s="17">
        <f t="shared" si="4"/>
        <v>46</v>
      </c>
      <c r="G28" s="17">
        <f t="shared" si="4"/>
        <v>65</v>
      </c>
      <c r="H28" s="18">
        <f>SUM(F28:G28)/E28</f>
        <v>0.88800000000000001</v>
      </c>
      <c r="I28" s="17">
        <f>(E28-SUM(F28:G28))-K28</f>
        <v>14</v>
      </c>
      <c r="J28" s="18">
        <f>I28/E28</f>
        <v>0.112</v>
      </c>
      <c r="K28" s="17">
        <f>SUM(K14:K27)</f>
        <v>0</v>
      </c>
      <c r="L28" s="18">
        <f>K28/E28</f>
        <v>0</v>
      </c>
      <c r="M28" s="17">
        <f t="shared" ref="M28:N28" si="5">AVERAGE(M14:M27)</f>
        <v>82</v>
      </c>
      <c r="N28" s="19">
        <f t="shared" si="5"/>
        <v>0.87749999999999995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2023-01-16T16:24:33Z</dcterms:modified>
</cp:coreProperties>
</file>