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Reporte 3\"/>
    </mc:Choice>
  </mc:AlternateContent>
  <xr:revisionPtr revIDLastSave="0" documentId="13_ncr:1_{2DF37612-95BE-4BAF-9C85-B715540252A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7" i="25"/>
  <c r="H16" i="25"/>
  <c r="H15" i="25"/>
  <c r="H14" i="25"/>
  <c r="N28" i="25"/>
  <c r="M28" i="25"/>
  <c r="K28" i="25"/>
  <c r="G28" i="25"/>
  <c r="F28" i="25"/>
  <c r="E27" i="25"/>
  <c r="I27" i="25" s="1"/>
  <c r="E26" i="25"/>
  <c r="I26" i="25" s="1"/>
  <c r="E25" i="25"/>
  <c r="I25" i="25" s="1"/>
  <c r="E24" i="25"/>
  <c r="I24" i="25" s="1"/>
  <c r="E23" i="25"/>
  <c r="I23" i="25" s="1"/>
  <c r="E22" i="25"/>
  <c r="I22" i="25" s="1"/>
  <c r="E21" i="25"/>
  <c r="I21" i="25" s="1"/>
  <c r="E20" i="25"/>
  <c r="I20" i="25" s="1"/>
  <c r="E19" i="25"/>
  <c r="I19" i="25" s="1"/>
  <c r="E18" i="25"/>
  <c r="I18" i="25" s="1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I15" i="22"/>
  <c r="B37" i="10"/>
  <c r="N28" i="10"/>
  <c r="F28" i="10"/>
  <c r="E28" i="10"/>
  <c r="L17" i="10"/>
  <c r="I17" i="10"/>
  <c r="L16" i="10"/>
  <c r="I16" i="10"/>
  <c r="L15" i="10"/>
  <c r="I15" i="10"/>
  <c r="L14" i="10"/>
  <c r="I14" i="10"/>
  <c r="I17" i="22" l="1"/>
  <c r="I14" i="22"/>
  <c r="L14" i="25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<sst xmlns="http://schemas.openxmlformats.org/spreadsheetml/2006/main" count="185" uniqueCount="43">
  <si>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</si>
  <si>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</si>
  <si>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</si>
  <si>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</si>
  <si>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</si>
  <si>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</si>
  <si>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</si>
  <si>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</si>
  <si>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</si>
  <si>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</si>
  <si>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</si>
  <si>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</si>
  <si>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</si>
  <si>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</si>
  <si>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</si>
  <si>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</si>
  <si>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</si>
  <si>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</si>
  <si>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</si>
  <si>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</si>
  <si>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</si>
  <si>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</si>
  <si>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</si>
  <si>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</si>
  <si>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</si>
  <si>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</si>
  <si>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</si>
  <si>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</si>
  <si>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</si>
  <si>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</si>
  <si>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</si>
  <si>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 2022-Ene 2023</t>
  </si>
  <si>
    <t>DR. GUILLERMO REYES MORALES</t>
  </si>
  <si>
    <t>CIRCUITOS HIDRAHULICOS Y NEUMATICOS</t>
  </si>
  <si>
    <t>711A</t>
  </si>
  <si>
    <t>711B</t>
  </si>
  <si>
    <t>MANUFACTURA FLEXIBLE POR SOFWERE</t>
  </si>
  <si>
    <t>ING. VICTOR PALMA CRUZ</t>
  </si>
  <si>
    <t>IMCT</t>
  </si>
  <si>
    <t>MECATRÓNICA</t>
  </si>
  <si>
    <t>II</t>
  </si>
  <si>
    <t>III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</si>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</sst>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0" zoomScaleNormal="110" zoomScaleSheetLayoutView="100" workbookViewId="0">
      <selection activeCell="L28" sqref="L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33</v>
      </c>
      <c r="B14" s="9">
        <v>1</v>
      </c>
      <c r="C14" s="9" t="s">
        <v>34</v>
      </c>
      <c r="D14" s="9" t="s">
        <v>38</v>
      </c>
      <c r="E14" s="9"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0.88</v>
      </c>
    </row>
    <row r="15" spans="1:14" s="11" customFormat="1" ht="26.4" x14ac:dyDescent="0.25">
      <c r="A15" s="8" t="s">
        <v>33</v>
      </c>
      <c r="B15" s="9">
        <v>1</v>
      </c>
      <c r="C15" s="9" t="s">
        <v>35</v>
      </c>
      <c r="D15" s="9" t="s">
        <v>38</v>
      </c>
      <c r="E15" s="9"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0.71430000000000005</v>
      </c>
    </row>
    <row r="16" spans="1:14" s="11" customFormat="1" x14ac:dyDescent="0.25">
      <c r="A16" s="8" t="s">
        <v>36</v>
      </c>
      <c r="B16" s="9">
        <v>1</v>
      </c>
      <c r="C16" s="9" t="s">
        <v>35</v>
      </c>
      <c r="D16" s="9" t="s">
        <v>38</v>
      </c>
      <c r="E16" s="9"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0.33</v>
      </c>
    </row>
    <row r="17" spans="1:14" s="11" customFormat="1" x14ac:dyDescent="0.25">
      <c r="A17" s="8" t="s">
        <v>36</v>
      </c>
      <c r="B17" s="9">
        <v>1</v>
      </c>
      <c r="C17" s="9" t="s">
        <v>34</v>
      </c>
      <c r="D17" s="9" t="s">
        <v>38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75</v>
      </c>
      <c r="N17" s="15">
        <v>0.88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75</v>
      </c>
      <c r="G28" s="17"/>
      <c r="H28" s="18"/>
      <c r="I28" s="17">
        <f t="shared" si="0"/>
        <v>5</v>
      </c>
      <c r="J28" s="18"/>
      <c r="K28" s="17">
        <v>0</v>
      </c>
      <c r="L28" s="18">
        <f t="shared" si="1"/>
        <v>0</v>
      </c>
      <c r="M28" s="17">
        <f>AVERAGE(M14:M27)</f>
        <v>81.75</v>
      </c>
      <c r="N28" s="19">
        <f>AVERAGE(N14:N27)</f>
        <v>0.701075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 t="s">
        <v>40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0.48</v>
      </c>
    </row>
    <row r="15" spans="1:14" s="11" customFormat="1" ht="26.4" x14ac:dyDescent="0.25">
      <c r="A15" s="9" t="str">
        <f>'1'!A15</f>
        <v>CIRCUITOS HIDRAHULICOS Y NEUMATICOS</v>
      </c>
      <c r="B15" s="9" t="s">
        <v>40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80</v>
      </c>
      <c r="N15" s="15">
        <v>0.79</v>
      </c>
    </row>
    <row r="16" spans="1:14" s="11" customFormat="1" x14ac:dyDescent="0.25">
      <c r="A16" s="9" t="str">
        <f>'1'!A16</f>
        <v>MANUFACTURA FLEXIBLE POR SOFWERE</v>
      </c>
      <c r="B16" s="9" t="s">
        <v>40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0.67</v>
      </c>
    </row>
    <row r="17" spans="1:14" s="11" customFormat="1" x14ac:dyDescent="0.25">
      <c r="A17" s="9" t="str">
        <f>'1'!A17</f>
        <v>MANUFACTURA FLEXIBLE POR SOFWERE</v>
      </c>
      <c r="B17" s="9" t="s">
        <v>40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25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74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77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0.69750000000000001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G34" sqref="G34:J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 t="s">
        <v>41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27</v>
      </c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>
        <v>89</v>
      </c>
      <c r="N14" s="15">
        <v>0.85199999999999998</v>
      </c>
    </row>
    <row r="15" spans="1:14" s="11" customFormat="1" ht="26.4" x14ac:dyDescent="0.25">
      <c r="A15" s="9" t="str">
        <f>'1'!A15</f>
        <v>CIRCUITOS HIDRAHULICOS Y NEUMATICOS</v>
      </c>
      <c r="B15" s="9" t="s">
        <v>41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/>
      <c r="H15" s="10"/>
      <c r="I15" s="9"/>
      <c r="J15" s="10"/>
      <c r="K15" s="9">
        <v>0</v>
      </c>
      <c r="L15" s="10">
        <f t="shared" si="0"/>
        <v>0</v>
      </c>
      <c r="M15" s="9">
        <v>85</v>
      </c>
      <c r="N15" s="15">
        <v>0.93</v>
      </c>
    </row>
    <row r="16" spans="1:14" s="11" customFormat="1" x14ac:dyDescent="0.25">
      <c r="A16" s="9" t="str">
        <f>'1'!A16</f>
        <v>MANUFACTURA FLEXIBLE POR SOFWERE</v>
      </c>
      <c r="B16" s="9" t="s">
        <v>41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/>
      <c r="J16" s="10"/>
      <c r="K16" s="9">
        <v>0</v>
      </c>
      <c r="L16" s="10">
        <f t="shared" si="0"/>
        <v>0</v>
      </c>
      <c r="M16" s="9">
        <v>91</v>
      </c>
      <c r="N16" s="15">
        <v>0.33</v>
      </c>
    </row>
    <row r="17" spans="1:14" s="11" customFormat="1" x14ac:dyDescent="0.25">
      <c r="A17" s="9" t="str">
        <f>'1'!A17</f>
        <v>MANUFACTURA FLEXIBLE POR SOFWERE</v>
      </c>
      <c r="B17" s="9" t="s">
        <v>42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26</v>
      </c>
      <c r="G17" s="9"/>
      <c r="H17" s="10"/>
      <c r="I17" s="9"/>
      <c r="J17" s="10"/>
      <c r="K17" s="9">
        <v>0</v>
      </c>
      <c r="L17" s="10">
        <f t="shared" si="0"/>
        <v>0</v>
      </c>
      <c r="M17" s="9">
        <v>86</v>
      </c>
      <c r="N17" s="15">
        <v>0.7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78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87.75</v>
      </c>
      <c r="N28" s="19">
        <f>AVERAGE(N14:N27)</f>
        <v>0.70300000000000007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40" zoomScaleNormal="14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>(F14+G14)/E14</f>
        <v>0</v>
      </c>
      <c r="I14" s="9">
        <f t="shared" ref="I14:I28" si="0">(E14-SUM(F14:G14))-K14</f>
        <v>27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ref="H15:H17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3"/>
        <v>0</v>
      </c>
      <c r="I16" s="9">
        <f t="shared" si="0"/>
        <v>12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3"/>
        <v>0</v>
      </c>
      <c r="I17" s="9">
        <f t="shared" si="0"/>
        <v>27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2022-11-27T04:38:37Z</dcterms:modified>
  <cp:category/>
  <cp:contentStatus/>
</cp:coreProperties>
</file>