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ELVIRA GB\Documents\AGOST-DIC 2022\ESCOLARIZADO\REPORTES MGLO\"/>
    </mc:Choice>
  </mc:AlternateContent>
  <xr:revisionPtr revIDLastSave="0" documentId="13_ncr:1_{14B73617-0EDE-49B2-89B1-07753FF1439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8" i="10" l="1"/>
  <c r="I28" i="10"/>
  <c r="H28" i="10"/>
  <c r="F28" i="10"/>
  <c r="H18" i="10"/>
  <c r="I18" i="10"/>
  <c r="J18" i="10" s="1"/>
  <c r="L18" i="10"/>
  <c r="H19" i="10"/>
  <c r="I19" i="10"/>
  <c r="J19" i="10" s="1"/>
  <c r="L19" i="10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L19" i="22" s="1"/>
  <c r="A20" i="22"/>
  <c r="C20" i="22"/>
  <c r="D20" i="22"/>
  <c r="E20" i="22"/>
  <c r="I20" i="22" s="1"/>
  <c r="J20" i="22" s="1"/>
  <c r="A21" i="22"/>
  <c r="C21" i="22"/>
  <c r="D21" i="22"/>
  <c r="E21" i="22"/>
  <c r="L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H24" i="22" s="1"/>
  <c r="A25" i="22"/>
  <c r="C25" i="22"/>
  <c r="D25" i="22"/>
  <c r="E25" i="22"/>
  <c r="H25" i="22" s="1"/>
  <c r="A26" i="22"/>
  <c r="C26" i="22"/>
  <c r="D26" i="22"/>
  <c r="E26" i="22"/>
  <c r="L26" i="22" s="1"/>
  <c r="A27" i="22"/>
  <c r="C27" i="22"/>
  <c r="D27" i="22"/>
  <c r="E27" i="22"/>
  <c r="L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I25" i="22"/>
  <c r="J25" i="22" s="1"/>
  <c r="H15" i="22"/>
  <c r="B37" i="10"/>
  <c r="N28" i="10"/>
  <c r="K28" i="10"/>
  <c r="G28" i="10"/>
  <c r="E28" i="10"/>
  <c r="L16" i="10"/>
  <c r="I16" i="10"/>
  <c r="J16" i="10" s="1"/>
  <c r="H16" i="10"/>
  <c r="L15" i="10"/>
  <c r="I15" i="10"/>
  <c r="J15" i="10" s="1"/>
  <c r="H15" i="10"/>
  <c r="L24" i="22" l="1"/>
  <c r="I23" i="22"/>
  <c r="J23" i="22" s="1"/>
  <c r="I24" i="22"/>
  <c r="J24" i="22" s="1"/>
  <c r="I15" i="22"/>
  <c r="J15" i="22" s="1"/>
  <c r="H27" i="22"/>
  <c r="H21" i="22"/>
  <c r="I27" i="22"/>
  <c r="J27" i="22" s="1"/>
  <c r="I21" i="22"/>
  <c r="J21" i="22" s="1"/>
  <c r="H23" i="22"/>
  <c r="L20" i="22"/>
  <c r="H17" i="22"/>
  <c r="I17" i="22"/>
  <c r="J17" i="22" s="1"/>
  <c r="H19" i="22"/>
  <c r="I19" i="22"/>
  <c r="J19" i="22" s="1"/>
  <c r="L25" i="22"/>
  <c r="H16" i="22"/>
  <c r="I16" i="22"/>
  <c r="J16" i="22" s="1"/>
  <c r="H20" i="22"/>
  <c r="I14" i="22"/>
  <c r="J14" i="22" s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  <c r="M28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<sst xmlns="http://schemas.openxmlformats.org/spreadsheetml/2006/main" count="197" uniqueCount="45">
  <si>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</si>
  <si>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</si>
  <si>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</si>
  <si>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</si>
  <si>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</si>
  <si>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</si>
  <si>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</si>
  <si>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</si>
  <si>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</si>
  <si>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</si>
  <si>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</si>
  <si>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</si>
  <si>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</si>
  <si>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</si>
  <si>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</si>
  <si>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</si>
  <si>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</si>
  <si>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</si>
  <si>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</si>
  <si>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</si>
  <si>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</si>
  <si>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</si>
  <si>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</si>
  <si>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</si>
  <si>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</si>
  <si>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</si>
  <si>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</si>
  <si>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</si>
  <si>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</si>
  <si>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</si>
  <si>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</si>
  <si>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</si>
  <si>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SEP22-ENE23</t>
  </si>
  <si>
    <t>IIND</t>
  </si>
  <si>
    <t>ME. MARTA GABRIELA LIMON OROZCO</t>
  </si>
  <si>
    <t>MII. ELVIRA GOMEZ BARRIENTOS</t>
  </si>
  <si>
    <t xml:space="preserve">RELACIONES INDUSTRIALES </t>
  </si>
  <si>
    <t>GESTION DE LOS SISTEMAS DE CALIDAD</t>
  </si>
  <si>
    <t>FUNDAMENTOS DE INVESTIGACION</t>
  </si>
  <si>
    <t>ADMINISTRACION DE OPERACIONES I</t>
  </si>
  <si>
    <t>101A</t>
  </si>
  <si>
    <t>501A</t>
  </si>
  <si>
    <t>501B</t>
  </si>
  <si>
    <t>701B</t>
  </si>
  <si>
    <t>701A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</si>
</sst>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424541</xdr:colOff>
      <xdr:row>33</xdr:row>
      <xdr:rowOff>21046</xdr:rowOff>
    </xdr:from>
    <xdr:to>
      <xdr:col>3</xdr:col>
      <xdr:colOff>582384</xdr:colOff>
      <xdr:row>33</xdr:row>
      <xdr:rowOff>753879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A9BC22F-3D1D-97E6-75CC-DB00DC9836A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bright="4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b="6575"/>
        <a:stretch/>
      </xdr:blipFill>
      <xdr:spPr>
        <a:xfrm>
          <a:off x="3390898" y="7608389"/>
          <a:ext cx="636815" cy="73283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zoomScale="110" zoomScaleNormal="110" zoomScaleSheetLayoutView="100" workbookViewId="0">
      <selection activeCell="D38" sqref="D3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7" style="1" customWidth="1"/>
    <col min="4" max="4" width="21.88671875" style="1" customWidth="1"/>
    <col min="5" max="5" width="9.44140625" style="1" customWidth="1"/>
    <col min="6" max="9" width="7.5546875" style="1" customWidth="1"/>
    <col min="10" max="10" width="7.77734375" style="1" bestFit="1" customWidth="1"/>
    <col min="11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 t="s">
        <v>4</v>
      </c>
      <c r="C8" s="33"/>
      <c r="D8" s="14" t="s">
        <v>5</v>
      </c>
      <c r="E8" s="5">
        <v>6</v>
      </c>
      <c r="G8" s="4" t="s">
        <v>6</v>
      </c>
      <c r="H8" s="5">
        <v>4</v>
      </c>
      <c r="I8" s="32" t="s">
        <v>7</v>
      </c>
      <c r="J8" s="32"/>
      <c r="K8" s="32"/>
      <c r="L8" s="33" t="s">
        <v>32</v>
      </c>
      <c r="M8" s="33"/>
      <c r="N8" s="33"/>
    </row>
    <row r="10" spans="1:14" x14ac:dyDescent="0.25">
      <c r="A10" s="4" t="s">
        <v>8</v>
      </c>
      <c r="B10" s="33" t="s">
        <v>35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8" t="s">
        <v>38</v>
      </c>
      <c r="B14" s="9">
        <v>0</v>
      </c>
      <c r="C14" s="9" t="s">
        <v>40</v>
      </c>
      <c r="D14" s="9" t="s">
        <v>33</v>
      </c>
      <c r="E14" s="9">
        <v>32</v>
      </c>
      <c r="F14" s="9" t="s">
        <v>25</v>
      </c>
      <c r="G14" s="9"/>
      <c r="H14" s="9" t="s">
        <v>25</v>
      </c>
      <c r="I14" s="9" t="s">
        <v>25</v>
      </c>
      <c r="J14" s="9" t="s">
        <v>25</v>
      </c>
      <c r="K14" s="9"/>
      <c r="L14" s="9" t="s">
        <v>25</v>
      </c>
      <c r="M14" s="9"/>
      <c r="N14" s="15"/>
    </row>
    <row r="15" spans="1:14" s="11" customFormat="1" x14ac:dyDescent="0.25">
      <c r="A15" s="8" t="s">
        <v>39</v>
      </c>
      <c r="B15" s="9" t="s">
        <v>21</v>
      </c>
      <c r="C15" s="9" t="s">
        <v>41</v>
      </c>
      <c r="D15" s="9" t="s">
        <v>33</v>
      </c>
      <c r="E15" s="9">
        <v>23</v>
      </c>
      <c r="F15" s="9">
        <v>18</v>
      </c>
      <c r="G15" s="9"/>
      <c r="H15" s="10">
        <f t="shared" ref="H15:H16" si="0">F15/E15</f>
        <v>0.78260869565217395</v>
      </c>
      <c r="I15" s="9">
        <f t="shared" ref="I15:I28" si="1">(E15-SUM(F15:G15))-K15</f>
        <v>5</v>
      </c>
      <c r="J15" s="10">
        <f t="shared" ref="J15:J28" si="2">I15/E15</f>
        <v>0.21739130434782608</v>
      </c>
      <c r="K15" s="9"/>
      <c r="L15" s="10">
        <f t="shared" ref="L15:L28" si="3">K15/E15</f>
        <v>0</v>
      </c>
      <c r="M15" s="9"/>
      <c r="N15" s="15"/>
    </row>
    <row r="16" spans="1:14" s="11" customFormat="1" x14ac:dyDescent="0.25">
      <c r="A16" s="8" t="s">
        <v>39</v>
      </c>
      <c r="B16" s="9" t="s">
        <v>21</v>
      </c>
      <c r="C16" s="9" t="s">
        <v>42</v>
      </c>
      <c r="D16" s="9" t="s">
        <v>33</v>
      </c>
      <c r="E16" s="9">
        <v>13</v>
      </c>
      <c r="F16" s="9">
        <v>11</v>
      </c>
      <c r="G16" s="9"/>
      <c r="H16" s="10">
        <f t="shared" si="0"/>
        <v>0.84615384615384615</v>
      </c>
      <c r="I16" s="9">
        <f t="shared" si="1"/>
        <v>2</v>
      </c>
      <c r="J16" s="10">
        <f t="shared" si="2"/>
        <v>0.15384615384615385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8" t="s">
        <v>37</v>
      </c>
      <c r="B17" s="9">
        <v>0</v>
      </c>
      <c r="C17" s="9" t="s">
        <v>43</v>
      </c>
      <c r="D17" s="9" t="s">
        <v>33</v>
      </c>
      <c r="E17" s="9">
        <v>15</v>
      </c>
      <c r="F17" s="9" t="s">
        <v>25</v>
      </c>
      <c r="G17" s="9"/>
      <c r="H17" s="9" t="s">
        <v>25</v>
      </c>
      <c r="I17" s="9" t="s">
        <v>25</v>
      </c>
      <c r="J17" s="9" t="s">
        <v>25</v>
      </c>
      <c r="K17" s="9"/>
      <c r="L17" s="9" t="s">
        <v>25</v>
      </c>
      <c r="M17" s="9"/>
      <c r="N17" s="15"/>
    </row>
    <row r="18" spans="1:14" s="11" customFormat="1" x14ac:dyDescent="0.25">
      <c r="A18" s="8" t="s">
        <v>36</v>
      </c>
      <c r="B18" s="9" t="s">
        <v>21</v>
      </c>
      <c r="C18" s="9" t="s">
        <v>44</v>
      </c>
      <c r="D18" s="9" t="s">
        <v>33</v>
      </c>
      <c r="E18" s="9">
        <v>19</v>
      </c>
      <c r="F18" s="9">
        <v>11</v>
      </c>
      <c r="G18" s="9"/>
      <c r="H18" s="10">
        <f t="shared" ref="H18:H19" si="4">F18/E18</f>
        <v>0.57894736842105265</v>
      </c>
      <c r="I18" s="9">
        <f t="shared" ref="I18:I19" si="5">(E18-SUM(F18:G18))-K18</f>
        <v>8</v>
      </c>
      <c r="J18" s="10">
        <f t="shared" ref="J18:J19" si="6">I18/E18</f>
        <v>0.42105263157894735</v>
      </c>
      <c r="K18" s="9"/>
      <c r="L18" s="10">
        <f t="shared" ref="L18:L19" si="7">K18/E18</f>
        <v>0</v>
      </c>
      <c r="M18" s="9"/>
      <c r="N18" s="15"/>
    </row>
    <row r="19" spans="1:14" s="11" customFormat="1" x14ac:dyDescent="0.25">
      <c r="A19" s="8" t="s">
        <v>36</v>
      </c>
      <c r="B19" s="9" t="s">
        <v>21</v>
      </c>
      <c r="C19" s="9" t="s">
        <v>43</v>
      </c>
      <c r="D19" s="9" t="s">
        <v>33</v>
      </c>
      <c r="E19" s="9">
        <v>35</v>
      </c>
      <c r="F19" s="9">
        <v>23</v>
      </c>
      <c r="G19" s="9"/>
      <c r="H19" s="10">
        <f t="shared" si="4"/>
        <v>0.65714285714285714</v>
      </c>
      <c r="I19" s="9">
        <f t="shared" si="5"/>
        <v>12</v>
      </c>
      <c r="J19" s="10">
        <f t="shared" si="6"/>
        <v>0.34285714285714286</v>
      </c>
      <c r="K19" s="9"/>
      <c r="L19" s="10">
        <f t="shared" si="7"/>
        <v>0</v>
      </c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137</v>
      </c>
      <c r="F28" s="17">
        <f>SUM(F14:F27)</f>
        <v>63</v>
      </c>
      <c r="G28" s="17">
        <f>SUM(G14:G27)</f>
        <v>0</v>
      </c>
      <c r="H28" s="18">
        <f>SUM(F28:G28)/E28</f>
        <v>0.45985401459854014</v>
      </c>
      <c r="I28" s="17">
        <f>(E28-SUM(F28:G28))-K28</f>
        <v>74</v>
      </c>
      <c r="J28" s="18">
        <f>I28/E28</f>
        <v>0.54014598540145986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MII. ELVIRA GOMEZ BARRIENTOS</v>
      </c>
      <c r="C37" s="39"/>
      <c r="D37" s="39"/>
      <c r="E37" s="13"/>
      <c r="F37" s="13"/>
      <c r="G37" s="40" t="s">
        <v>34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20" zoomScale="85" zoomScaleNormal="85" zoomScaleSheetLayoutView="100" workbookViewId="0">
      <selection activeCell="G37" sqref="G37:J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2</v>
      </c>
      <c r="C8" s="33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SEP22-ENE23</v>
      </c>
      <c r="M8" s="33"/>
      <c r="N8" s="33"/>
    </row>
    <row r="10" spans="1:14" x14ac:dyDescent="0.25">
      <c r="A10" s="4" t="s">
        <v>8</v>
      </c>
      <c r="B10" s="33" t="str">
        <f>'1'!B10</f>
        <v>MII. ELVIRA GOMEZ BARRIENTOS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FUNDAMENTOS DE INVESTIGACION</v>
      </c>
      <c r="B14" s="9"/>
      <c r="C14" s="9" t="str">
        <f>'1'!C14</f>
        <v>101A</v>
      </c>
      <c r="D14" s="9" t="str">
        <f>'1'!D14</f>
        <v>IIND</v>
      </c>
      <c r="E14" s="9">
        <f>'1'!E14</f>
        <v>32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ADMINISTRACION DE OPERACIONES I</v>
      </c>
      <c r="B15" s="9"/>
      <c r="C15" s="9" t="str">
        <f>'1'!C15</f>
        <v>501A</v>
      </c>
      <c r="D15" s="9" t="str">
        <f>'1'!D15</f>
        <v>IIND</v>
      </c>
      <c r="E15" s="9">
        <f>'1'!E15</f>
        <v>23</v>
      </c>
      <c r="F15" s="9"/>
      <c r="G15" s="9"/>
      <c r="H15" s="10">
        <f t="shared" si="0"/>
        <v>0</v>
      </c>
      <c r="I15" s="9">
        <f t="shared" si="1"/>
        <v>23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ADMINISTRACION DE OPERACIONES I</v>
      </c>
      <c r="B16" s="9"/>
      <c r="C16" s="9" t="str">
        <f>'1'!C16</f>
        <v>501B</v>
      </c>
      <c r="D16" s="9" t="str">
        <f>'1'!D16</f>
        <v>IIND</v>
      </c>
      <c r="E16" s="9">
        <f>'1'!E16</f>
        <v>13</v>
      </c>
      <c r="F16" s="9"/>
      <c r="G16" s="9"/>
      <c r="H16" s="10">
        <f t="shared" si="0"/>
        <v>0</v>
      </c>
      <c r="I16" s="9">
        <f t="shared" si="1"/>
        <v>13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GESTION DE LOS SISTEMAS DE CALIDAD</v>
      </c>
      <c r="B17" s="9"/>
      <c r="C17" s="9" t="str">
        <f>'1'!C17</f>
        <v>701B</v>
      </c>
      <c r="D17" s="9" t="str">
        <f>'1'!D17</f>
        <v>IIND</v>
      </c>
      <c r="E17" s="9">
        <f>'1'!E17</f>
        <v>15</v>
      </c>
      <c r="F17" s="9"/>
      <c r="G17" s="9"/>
      <c r="H17" s="10">
        <f t="shared" si="0"/>
        <v>0</v>
      </c>
      <c r="I17" s="9">
        <f t="shared" si="1"/>
        <v>15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 t="str">
        <f>'1'!A18</f>
        <v xml:space="preserve">RELACIONES INDUSTRIALES </v>
      </c>
      <c r="B18" s="9"/>
      <c r="C18" s="9" t="str">
        <f>'1'!C18</f>
        <v>701A</v>
      </c>
      <c r="D18" s="9" t="str">
        <f>'1'!D18</f>
        <v>IIND</v>
      </c>
      <c r="E18" s="9">
        <f>'1'!E18</f>
        <v>19</v>
      </c>
      <c r="F18" s="9"/>
      <c r="G18" s="9"/>
      <c r="H18" s="10">
        <f t="shared" si="0"/>
        <v>0</v>
      </c>
      <c r="I18" s="9">
        <f t="shared" si="1"/>
        <v>19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5">
      <c r="A19" s="9" t="str">
        <f>'1'!A19</f>
        <v xml:space="preserve">RELACIONES INDUSTRIALES </v>
      </c>
      <c r="B19" s="9"/>
      <c r="C19" s="9" t="str">
        <f>'1'!C19</f>
        <v>701B</v>
      </c>
      <c r="D19" s="9" t="str">
        <f>'1'!D19</f>
        <v>IIND</v>
      </c>
      <c r="E19" s="9">
        <f>'1'!E19</f>
        <v>35</v>
      </c>
      <c r="F19" s="9"/>
      <c r="G19" s="9"/>
      <c r="H19" s="10">
        <f t="shared" si="0"/>
        <v>0</v>
      </c>
      <c r="I19" s="9">
        <f t="shared" si="1"/>
        <v>35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137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MII. ELVIRA GOMEZ BARRIENTOS</v>
      </c>
      <c r="C37" s="39"/>
      <c r="D37" s="39"/>
      <c r="E37" s="13"/>
      <c r="F37" s="13"/>
      <c r="G37" s="40" t="s">
        <v>34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9" zoomScale="85" zoomScaleNormal="85" zoomScaleSheetLayoutView="100" workbookViewId="0">
      <selection activeCell="G37" sqref="G37:J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3</v>
      </c>
      <c r="C8" s="33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SEP22-ENE23</v>
      </c>
      <c r="M8" s="33"/>
      <c r="N8" s="33"/>
    </row>
    <row r="10" spans="1:14" x14ac:dyDescent="0.25">
      <c r="A10" s="4" t="s">
        <v>8</v>
      </c>
      <c r="B10" s="33" t="str">
        <f>'1'!B10</f>
        <v>MII. ELVIRA GOMEZ BARRIENTOS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FUNDAMENTOS DE INVESTIGACION</v>
      </c>
      <c r="B14" s="9"/>
      <c r="C14" s="9" t="str">
        <f>'1'!C14</f>
        <v>101A</v>
      </c>
      <c r="D14" s="9" t="str">
        <f>'1'!D14</f>
        <v>IIND</v>
      </c>
      <c r="E14" s="9">
        <f>'1'!E14</f>
        <v>32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ADMINISTRACION DE OPERACIONES I</v>
      </c>
      <c r="B15" s="9"/>
      <c r="C15" s="9" t="str">
        <f>'1'!C15</f>
        <v>501A</v>
      </c>
      <c r="D15" s="9" t="str">
        <f>'1'!D15</f>
        <v>IIND</v>
      </c>
      <c r="E15" s="9">
        <f>'1'!E15</f>
        <v>23</v>
      </c>
      <c r="F15" s="9"/>
      <c r="G15" s="9"/>
      <c r="H15" s="10">
        <f t="shared" si="0"/>
        <v>0</v>
      </c>
      <c r="I15" s="9">
        <f t="shared" si="1"/>
        <v>23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ADMINISTRACION DE OPERACIONES I</v>
      </c>
      <c r="B16" s="9"/>
      <c r="C16" s="9" t="str">
        <f>'1'!C16</f>
        <v>501B</v>
      </c>
      <c r="D16" s="9" t="str">
        <f>'1'!D16</f>
        <v>IIND</v>
      </c>
      <c r="E16" s="9">
        <f>'1'!E16</f>
        <v>13</v>
      </c>
      <c r="F16" s="9"/>
      <c r="G16" s="9"/>
      <c r="H16" s="10">
        <f t="shared" si="0"/>
        <v>0</v>
      </c>
      <c r="I16" s="9">
        <f t="shared" si="1"/>
        <v>13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GESTION DE LOS SISTEMAS DE CALIDAD</v>
      </c>
      <c r="B17" s="9"/>
      <c r="C17" s="9" t="str">
        <f>'1'!C17</f>
        <v>701B</v>
      </c>
      <c r="D17" s="9" t="str">
        <f>'1'!D17</f>
        <v>IIND</v>
      </c>
      <c r="E17" s="9">
        <f>'1'!E17</f>
        <v>15</v>
      </c>
      <c r="F17" s="9"/>
      <c r="G17" s="9"/>
      <c r="H17" s="10">
        <f t="shared" si="0"/>
        <v>0</v>
      </c>
      <c r="I17" s="9">
        <f t="shared" si="1"/>
        <v>15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 t="str">
        <f>'1'!A18</f>
        <v xml:space="preserve">RELACIONES INDUSTRIALES </v>
      </c>
      <c r="B18" s="9"/>
      <c r="C18" s="9" t="str">
        <f>'1'!C18</f>
        <v>701A</v>
      </c>
      <c r="D18" s="9" t="str">
        <f>'1'!D18</f>
        <v>IIND</v>
      </c>
      <c r="E18" s="9">
        <f>'1'!E18</f>
        <v>19</v>
      </c>
      <c r="F18" s="9"/>
      <c r="G18" s="9"/>
      <c r="H18" s="10">
        <f t="shared" si="0"/>
        <v>0</v>
      </c>
      <c r="I18" s="9">
        <f t="shared" si="1"/>
        <v>19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5">
      <c r="A19" s="9" t="str">
        <f>'1'!A19</f>
        <v xml:space="preserve">RELACIONES INDUSTRIALES </v>
      </c>
      <c r="B19" s="9"/>
      <c r="C19" s="9" t="str">
        <f>'1'!C19</f>
        <v>701B</v>
      </c>
      <c r="D19" s="9" t="str">
        <f>'1'!D19</f>
        <v>IIND</v>
      </c>
      <c r="E19" s="9">
        <f>'1'!E19</f>
        <v>35</v>
      </c>
      <c r="F19" s="9"/>
      <c r="G19" s="9"/>
      <c r="H19" s="10">
        <f t="shared" si="0"/>
        <v>0</v>
      </c>
      <c r="I19" s="9">
        <f t="shared" si="1"/>
        <v>35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137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MII. ELVIRA GOMEZ BARRIENTOS</v>
      </c>
      <c r="C37" s="39"/>
      <c r="D37" s="39"/>
      <c r="E37" s="13"/>
      <c r="F37" s="13"/>
      <c r="G37" s="40" t="s">
        <v>34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27" zoomScale="85" zoomScaleNormal="85" zoomScaleSheetLayoutView="100" workbookViewId="0">
      <selection activeCell="G37" sqref="G37:J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4</v>
      </c>
      <c r="C8" s="33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SEP22-ENE23</v>
      </c>
      <c r="M8" s="33"/>
      <c r="N8" s="33"/>
    </row>
    <row r="10" spans="1:14" x14ac:dyDescent="0.25">
      <c r="A10" s="4" t="s">
        <v>8</v>
      </c>
      <c r="B10" s="33" t="str">
        <f>'1'!B10</f>
        <v>MII. ELVIRA GOMEZ BARRIENTOS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FUNDAMENTOS DE INVESTIGACION</v>
      </c>
      <c r="B14" s="9"/>
      <c r="C14" s="9" t="str">
        <f>'1'!C14</f>
        <v>101A</v>
      </c>
      <c r="D14" s="9" t="str">
        <f>'1'!D14</f>
        <v>IIND</v>
      </c>
      <c r="E14" s="9">
        <f>'1'!E14</f>
        <v>32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ADMINISTRACION DE OPERACIONES I</v>
      </c>
      <c r="B15" s="9"/>
      <c r="C15" s="9" t="str">
        <f>'1'!C15</f>
        <v>501A</v>
      </c>
      <c r="D15" s="9" t="str">
        <f>'1'!D15</f>
        <v>IIND</v>
      </c>
      <c r="E15" s="9">
        <f>'1'!E15</f>
        <v>23</v>
      </c>
      <c r="F15" s="9"/>
      <c r="G15" s="9"/>
      <c r="H15" s="10">
        <f t="shared" si="0"/>
        <v>0</v>
      </c>
      <c r="I15" s="9">
        <f t="shared" si="1"/>
        <v>23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ADMINISTRACION DE OPERACIONES I</v>
      </c>
      <c r="B16" s="9"/>
      <c r="C16" s="9" t="str">
        <f>'1'!C16</f>
        <v>501B</v>
      </c>
      <c r="D16" s="9" t="str">
        <f>'1'!D16</f>
        <v>IIND</v>
      </c>
      <c r="E16" s="9">
        <f>'1'!E16</f>
        <v>13</v>
      </c>
      <c r="F16" s="9"/>
      <c r="G16" s="9"/>
      <c r="H16" s="10">
        <f t="shared" si="0"/>
        <v>0</v>
      </c>
      <c r="I16" s="9">
        <f t="shared" si="1"/>
        <v>13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GESTION DE LOS SISTEMAS DE CALIDAD</v>
      </c>
      <c r="B17" s="9"/>
      <c r="C17" s="9" t="str">
        <f>'1'!C17</f>
        <v>701B</v>
      </c>
      <c r="D17" s="9" t="str">
        <f>'1'!D17</f>
        <v>IIND</v>
      </c>
      <c r="E17" s="9">
        <f>'1'!E17</f>
        <v>15</v>
      </c>
      <c r="F17" s="9"/>
      <c r="G17" s="9"/>
      <c r="H17" s="10">
        <f t="shared" si="0"/>
        <v>0</v>
      </c>
      <c r="I17" s="9">
        <f t="shared" si="1"/>
        <v>15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 t="str">
        <f>'1'!A18</f>
        <v xml:space="preserve">RELACIONES INDUSTRIALES </v>
      </c>
      <c r="B18" s="9"/>
      <c r="C18" s="9" t="str">
        <f>'1'!C18</f>
        <v>701A</v>
      </c>
      <c r="D18" s="9" t="str">
        <f>'1'!D18</f>
        <v>IIND</v>
      </c>
      <c r="E18" s="9">
        <f>'1'!E18</f>
        <v>19</v>
      </c>
      <c r="F18" s="9"/>
      <c r="G18" s="9"/>
      <c r="H18" s="10">
        <f t="shared" si="0"/>
        <v>0</v>
      </c>
      <c r="I18" s="9">
        <f t="shared" si="1"/>
        <v>19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5">
      <c r="A19" s="9" t="str">
        <f>'1'!A19</f>
        <v xml:space="preserve">RELACIONES INDUSTRIALES </v>
      </c>
      <c r="B19" s="9"/>
      <c r="C19" s="9" t="str">
        <f>'1'!C19</f>
        <v>701B</v>
      </c>
      <c r="D19" s="9" t="str">
        <f>'1'!D19</f>
        <v>IIND</v>
      </c>
      <c r="E19" s="9">
        <f>'1'!E19</f>
        <v>35</v>
      </c>
      <c r="F19" s="9"/>
      <c r="G19" s="9"/>
      <c r="H19" s="10">
        <f t="shared" si="0"/>
        <v>0</v>
      </c>
      <c r="I19" s="9">
        <f t="shared" si="1"/>
        <v>35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137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MII. ELVIRA GOMEZ BARRIENTOS</v>
      </c>
      <c r="C37" s="39"/>
      <c r="D37" s="39"/>
      <c r="E37" s="13"/>
      <c r="F37" s="13"/>
      <c r="G37" s="40" t="s">
        <v>34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23" zoomScale="85" zoomScaleNormal="85" zoomScaleSheetLayoutView="100" workbookViewId="0">
      <selection activeCell="G37" sqref="G37:J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 t="s">
        <v>29</v>
      </c>
      <c r="C8" s="33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SEP22-ENE23</v>
      </c>
      <c r="M8" s="33"/>
      <c r="N8" s="33"/>
    </row>
    <row r="10" spans="1:14" x14ac:dyDescent="0.25">
      <c r="A10" s="4" t="s">
        <v>8</v>
      </c>
      <c r="B10" s="33" t="str">
        <f>'1'!B10</f>
        <v>MII. ELVIRA GOMEZ BARRIENTOS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FUNDAMENTOS DE INVESTIGACION</v>
      </c>
      <c r="B14" s="9"/>
      <c r="C14" s="9" t="str">
        <f>'1'!C14</f>
        <v>101A</v>
      </c>
      <c r="D14" s="9" t="str">
        <f>'1'!D14</f>
        <v>IIND</v>
      </c>
      <c r="E14" s="9">
        <f>'1'!E14</f>
        <v>32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ADMINISTRACION DE OPERACIONES I</v>
      </c>
      <c r="B15" s="9"/>
      <c r="C15" s="9" t="str">
        <f>'1'!C15</f>
        <v>501A</v>
      </c>
      <c r="D15" s="9" t="str">
        <f>'1'!D15</f>
        <v>IIND</v>
      </c>
      <c r="E15" s="9">
        <f>'1'!E15</f>
        <v>23</v>
      </c>
      <c r="F15" s="9"/>
      <c r="G15" s="9"/>
      <c r="H15" s="10">
        <f t="shared" si="0"/>
        <v>0</v>
      </c>
      <c r="I15" s="9">
        <f t="shared" si="1"/>
        <v>23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ADMINISTRACION DE OPERACIONES I</v>
      </c>
      <c r="B16" s="9"/>
      <c r="C16" s="9" t="str">
        <f>'1'!C16</f>
        <v>501B</v>
      </c>
      <c r="D16" s="9" t="str">
        <f>'1'!D16</f>
        <v>IIND</v>
      </c>
      <c r="E16" s="9">
        <f>'1'!E16</f>
        <v>13</v>
      </c>
      <c r="F16" s="9"/>
      <c r="G16" s="9"/>
      <c r="H16" s="10">
        <f t="shared" si="0"/>
        <v>0</v>
      </c>
      <c r="I16" s="9">
        <f t="shared" si="1"/>
        <v>13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GESTION DE LOS SISTEMAS DE CALIDAD</v>
      </c>
      <c r="B17" s="9"/>
      <c r="C17" s="9" t="str">
        <f>'1'!C17</f>
        <v>701B</v>
      </c>
      <c r="D17" s="9" t="str">
        <f>'1'!D17</f>
        <v>IIND</v>
      </c>
      <c r="E17" s="9">
        <f>'1'!E17</f>
        <v>15</v>
      </c>
      <c r="F17" s="9"/>
      <c r="G17" s="9"/>
      <c r="H17" s="10">
        <f t="shared" si="0"/>
        <v>0</v>
      </c>
      <c r="I17" s="9">
        <f t="shared" si="1"/>
        <v>15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 t="str">
        <f>'1'!A18</f>
        <v xml:space="preserve">RELACIONES INDUSTRIALES </v>
      </c>
      <c r="B18" s="9"/>
      <c r="C18" s="9" t="str">
        <f>'1'!C18</f>
        <v>701A</v>
      </c>
      <c r="D18" s="9" t="str">
        <f>'1'!D18</f>
        <v>IIND</v>
      </c>
      <c r="E18" s="9">
        <f>'1'!E18</f>
        <v>19</v>
      </c>
      <c r="F18" s="9"/>
      <c r="G18" s="9"/>
      <c r="H18" s="10">
        <f t="shared" si="0"/>
        <v>0</v>
      </c>
      <c r="I18" s="9">
        <f t="shared" si="1"/>
        <v>19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5">
      <c r="A19" s="9" t="str">
        <f>'1'!A19</f>
        <v xml:space="preserve">RELACIONES INDUSTRIALES </v>
      </c>
      <c r="B19" s="9"/>
      <c r="C19" s="9" t="str">
        <f>'1'!C19</f>
        <v>701B</v>
      </c>
      <c r="D19" s="9" t="str">
        <f>'1'!D19</f>
        <v>IIND</v>
      </c>
      <c r="E19" s="9">
        <f>'1'!E19</f>
        <v>35</v>
      </c>
      <c r="F19" s="9"/>
      <c r="G19" s="9"/>
      <c r="H19" s="10">
        <f t="shared" si="0"/>
        <v>0</v>
      </c>
      <c r="I19" s="9">
        <f t="shared" si="1"/>
        <v>35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137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MII. ELVIRA GOMEZ BARRIENTOS</v>
      </c>
      <c r="C37" s="39"/>
      <c r="D37" s="39"/>
      <c r="E37" s="13"/>
      <c r="F37" s="13"/>
      <c r="G37" s="40" t="s">
        <v>34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ELVIRA GB</cp:lastModifiedBy>
  <cp:revision/>
  <dcterms:created xsi:type="dcterms:W3CDTF">2021-11-22T14:45:25Z</dcterms:created>
  <dcterms:modified xsi:type="dcterms:W3CDTF">2022-10-05T03:29:22Z</dcterms:modified>
  <cp:category/>
  <cp:contentStatus/>
</cp:coreProperties>
</file>