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REPORTE 2\"/>
    </mc:Choice>
  </mc:AlternateContent>
  <xr:revisionPtr revIDLastSave="0" documentId="13_ncr:1_{1FA78CB4-D4CE-488C-81BD-B1A26795051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2" l="1"/>
  <c r="M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I28" i="10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K28" i="22"/>
  <c r="F28" i="22"/>
  <c r="B37" i="10"/>
  <c r="N28" i="10"/>
  <c r="M28" i="10"/>
  <c r="F28" i="10"/>
  <c r="E28" i="10"/>
  <c r="I19" i="22" l="1"/>
  <c r="L15" i="22"/>
  <c r="I17" i="22"/>
  <c r="I14" i="22"/>
  <c r="I16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<sst xmlns="http://schemas.openxmlformats.org/spreadsheetml/2006/main" count="204" uniqueCount="49">
  <si>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</si>
  <si>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</si>
  <si>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</si>
  <si>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</si>
  <si>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</si>
  <si>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</si>
  <si>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</si>
  <si>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</si>
  <si>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</si>
  <si>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</si>
  <si>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</si>
  <si>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</si>
  <si>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</si>
  <si>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</si>
  <si>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</si>
  <si>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</si>
  <si>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</si>
  <si>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</si>
  <si>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</si>
  <si>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</si>
  <si>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</si>
  <si>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</si>
  <si>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</si>
  <si>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</si>
  <si>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</si>
  <si>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</si>
  <si>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</si>
  <si>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</si>
  <si>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</si>
  <si>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</si>
  <si>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</si>
  <si>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</si>
  <si>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</si>
  <si>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</si>
  <si>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MII. ELVIRA GOMEZ BARRIENTOS</t>
  </si>
  <si>
    <t>IIND</t>
  </si>
  <si>
    <t>701A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</si>
  <si>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</si>
  <si>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</si>
  <si>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</si>
  <si>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</si>
  <si>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</si>
  <si>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</si>
  <si>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</si>
  <si>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</si>
  <si>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</si>
  <si>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ME. MARTA G. LIMON OROZCO</t>
  </si>
  <si>
    <t>SE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</si>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</sst>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138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33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38</v>
      </c>
      <c r="B14" s="9" t="s">
        <v>32</v>
      </c>
      <c r="C14" s="9" t="s">
        <v>39</v>
      </c>
      <c r="D14" s="9" t="s">
        <v>35</v>
      </c>
      <c r="E14" s="9">
        <v>32</v>
      </c>
      <c r="F14" s="9"/>
      <c r="G14" s="9"/>
      <c r="H14" s="10"/>
      <c r="I14" s="9">
        <f t="shared" ref="I14:I19" si="0">(E14-SUM(F14:G14))-K14</f>
        <v>32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35</v>
      </c>
      <c r="E15" s="9">
        <v>23</v>
      </c>
      <c r="F15" s="9">
        <v>18</v>
      </c>
      <c r="G15" s="9"/>
      <c r="H15" s="10"/>
      <c r="I15" s="9">
        <f>(E15-SUM(F15:G15))-K15</f>
        <v>5</v>
      </c>
      <c r="J15" s="10"/>
      <c r="K15" s="9">
        <v>0</v>
      </c>
      <c r="L15" s="10">
        <f t="shared" si="1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35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32</v>
      </c>
      <c r="C17" s="9" t="s">
        <v>44</v>
      </c>
      <c r="D17" s="9" t="s">
        <v>35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21</v>
      </c>
      <c r="C18" s="9" t="s">
        <v>36</v>
      </c>
      <c r="D18" s="9" t="s">
        <v>35</v>
      </c>
      <c r="E18" s="9"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49.47</v>
      </c>
      <c r="N18" s="15">
        <v>0.57999999999999996</v>
      </c>
    </row>
    <row r="19" spans="1:14" s="11" customFormat="1" x14ac:dyDescent="0.25">
      <c r="A19" s="8" t="s">
        <v>31</v>
      </c>
      <c r="B19" s="9" t="s">
        <v>21</v>
      </c>
      <c r="C19" s="9" t="s">
        <v>44</v>
      </c>
      <c r="D19" s="9" t="s">
        <v>35</v>
      </c>
      <c r="E19" s="9">
        <v>35</v>
      </c>
      <c r="F19" s="9">
        <v>23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49.6</v>
      </c>
      <c r="N19" s="15">
        <v>0.66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399999999999999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63</v>
      </c>
      <c r="G28" s="17"/>
      <c r="H28" s="18"/>
      <c r="I28" s="17">
        <f t="shared" ref="I28" si="2">(E28-SUM(F28:G28))-K28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60.914999999999992</v>
      </c>
      <c r="N28" s="19">
        <f>AVERAGE(N14:N27)</f>
        <v>0.71750000000000003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26" sqref="Q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INVESTIGACION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32</v>
      </c>
      <c r="F14" s="9">
        <v>15</v>
      </c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>
        <v>35.72</v>
      </c>
      <c r="N14" s="15">
        <v>0.47</v>
      </c>
    </row>
    <row r="15" spans="1:14" s="11" customFormat="1" x14ac:dyDescent="0.25">
      <c r="A15" s="9" t="str">
        <f>'1'!A15</f>
        <v>ADMINISTRACION DE OPERACIONES I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 t="s">
        <v>47</v>
      </c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 t="s">
        <v>21</v>
      </c>
      <c r="C17" s="9" t="str">
        <f>'1'!C17</f>
        <v>701B</v>
      </c>
      <c r="D17" s="9" t="str">
        <f>'1'!D17</f>
        <v>IIND</v>
      </c>
      <c r="E17" s="9">
        <f>'1'!E17</f>
        <v>15</v>
      </c>
      <c r="F17" s="9">
        <v>12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64.400000000000006</v>
      </c>
      <c r="N17" s="15">
        <v>0.8</v>
      </c>
    </row>
    <row r="18" spans="1:14" s="11" customFormat="1" x14ac:dyDescent="0.25">
      <c r="A18" s="9" t="str">
        <f>'1'!A18</f>
        <v xml:space="preserve">RELACIONES INDUSTRIALES </v>
      </c>
      <c r="B18" s="9" t="s">
        <v>48</v>
      </c>
      <c r="C18" s="9" t="str">
        <f>'1'!C18</f>
        <v>701A</v>
      </c>
      <c r="D18" s="9" t="str">
        <f>'1'!D18</f>
        <v>IIND</v>
      </c>
      <c r="E18" s="9">
        <f>'1'!E18</f>
        <v>19</v>
      </c>
      <c r="F18" s="9">
        <v>10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45.11</v>
      </c>
      <c r="N18" s="15">
        <v>0.53469999999999995</v>
      </c>
    </row>
    <row r="19" spans="1:14" s="11" customFormat="1" x14ac:dyDescent="0.25">
      <c r="A19" s="9" t="str">
        <f>'1'!A19</f>
        <v xml:space="preserve">RELACIONES INDUSTRIALES </v>
      </c>
      <c r="B19" s="9" t="s">
        <v>48</v>
      </c>
      <c r="C19" s="9" t="str">
        <f>'1'!C19</f>
        <v>701B</v>
      </c>
      <c r="D19" s="9" t="str">
        <f>'1'!D19</f>
        <v>IIND</v>
      </c>
      <c r="E19" s="9">
        <f>'1'!E19</f>
        <v>35</v>
      </c>
      <c r="F19" s="9">
        <v>31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73.510000000000005</v>
      </c>
      <c r="N19" s="15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68</v>
      </c>
      <c r="G28" s="17"/>
      <c r="H28" s="18"/>
      <c r="I28" s="17">
        <f t="shared" si="0"/>
        <v>69</v>
      </c>
      <c r="J28" s="18"/>
      <c r="K28" s="17">
        <f>SUM(K14:K27)</f>
        <v>0</v>
      </c>
      <c r="L28" s="18">
        <f t="shared" si="1"/>
        <v>0</v>
      </c>
      <c r="M28" s="17">
        <f>AVERAGE(M14:M27)</f>
        <v>54.685000000000002</v>
      </c>
      <c r="N28" s="19">
        <f>AVERAGE(N14:N27)</f>
        <v>0.65867500000000001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22" sqref="E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85" zoomScaleSheetLayoutView="100" workbookViewId="0">
      <selection activeCell="B20" sqref="B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45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38</v>
      </c>
      <c r="B14" s="9" t="s">
        <v>37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5">
      <c r="A15" s="8" t="s">
        <v>40</v>
      </c>
      <c r="B15" s="9" t="s">
        <v>37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37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37</v>
      </c>
      <c r="C17" s="9" t="str">
        <f>'1'!C17</f>
        <v>701B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tr">
        <f>'1'!C18</f>
        <v>701A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8" t="s">
        <v>31</v>
      </c>
      <c r="B19" s="9" t="s">
        <v>37</v>
      </c>
      <c r="C19" s="9" t="str">
        <f>'1'!C19</f>
        <v>701B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2022-11-04T17:51:19Z</dcterms:modified>
  <cp:category/>
  <cp:contentStatus/>
</cp:coreProperties>
</file>