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REPORTE 2\"/>
    </mc:Choice>
  </mc:AlternateContent>
  <xr:revisionPtr revIDLastSave="0" documentId="13_ncr:1_{1FA78CB4-D4CE-488C-81BD-B1A26795051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2" l="1"/>
  <c r="M28" i="22"/>
  <c r="C19" i="25"/>
  <c r="C18" i="25"/>
  <c r="C17" i="25"/>
  <c r="C16" i="25"/>
  <c r="C15" i="25"/>
  <c r="E25" i="25"/>
  <c r="L25" i="25" s="1"/>
  <c r="D25" i="25"/>
  <c r="C25" i="25"/>
  <c r="L24" i="25"/>
  <c r="E24" i="25"/>
  <c r="I24" i="25" s="1"/>
  <c r="J24" i="25" s="1"/>
  <c r="D24" i="25"/>
  <c r="C24" i="25"/>
  <c r="L23" i="25"/>
  <c r="E23" i="25"/>
  <c r="I23" i="25" s="1"/>
  <c r="J23" i="25" s="1"/>
  <c r="D23" i="25"/>
  <c r="C23" i="25"/>
  <c r="L22" i="25"/>
  <c r="I22" i="25"/>
  <c r="J22" i="25" s="1"/>
  <c r="E22" i="25"/>
  <c r="H22" i="25" s="1"/>
  <c r="D22" i="25"/>
  <c r="C22" i="25"/>
  <c r="L21" i="25"/>
  <c r="J21" i="25"/>
  <c r="I21" i="25"/>
  <c r="H21" i="25"/>
  <c r="E21" i="25"/>
  <c r="D21" i="25"/>
  <c r="C21" i="25"/>
  <c r="E20" i="25"/>
  <c r="I20" i="25" s="1"/>
  <c r="J20" i="25" s="1"/>
  <c r="D20" i="25"/>
  <c r="C20" i="25"/>
  <c r="H19" i="25"/>
  <c r="E19" i="25"/>
  <c r="I19" i="25" s="1"/>
  <c r="J19" i="25" s="1"/>
  <c r="D19" i="25"/>
  <c r="E18" i="25"/>
  <c r="I18" i="25" s="1"/>
  <c r="J18" i="25" s="1"/>
  <c r="D18" i="25"/>
  <c r="E17" i="25"/>
  <c r="L17" i="25" s="1"/>
  <c r="D17" i="25"/>
  <c r="L16" i="25"/>
  <c r="E16" i="25"/>
  <c r="I16" i="25" s="1"/>
  <c r="J16" i="25" s="1"/>
  <c r="D16" i="25"/>
  <c r="L15" i="25"/>
  <c r="E15" i="25"/>
  <c r="I15" i="25" s="1"/>
  <c r="J15" i="25" s="1"/>
  <c r="D15" i="25"/>
  <c r="L14" i="25"/>
  <c r="I14" i="25"/>
  <c r="J14" i="25" s="1"/>
  <c r="H14" i="25"/>
  <c r="D14" i="25"/>
  <c r="C14" i="25"/>
  <c r="H20" i="25" l="1"/>
  <c r="H18" i="25"/>
  <c r="H17" i="25"/>
  <c r="L20" i="25"/>
  <c r="H25" i="25"/>
  <c r="H16" i="25"/>
  <c r="L19" i="25"/>
  <c r="H24" i="25"/>
  <c r="I25" i="25"/>
  <c r="J25" i="25" s="1"/>
  <c r="H15" i="25"/>
  <c r="L18" i="25"/>
  <c r="H23" i="25"/>
  <c r="I17" i="25"/>
  <c r="J17" i="25" s="1"/>
  <c r="K28" i="10" l="1"/>
  <c r="I28" i="10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C14" i="22"/>
  <c r="D14" i="22"/>
  <c r="E14" i="22"/>
  <c r="A14" i="22"/>
  <c r="B10" i="22"/>
  <c r="B37" i="22" s="1"/>
  <c r="L8" i="22"/>
  <c r="H8" i="22"/>
  <c r="E8" i="22"/>
  <c r="K28" i="22"/>
  <c r="F28" i="22"/>
  <c r="B37" i="10"/>
  <c r="N28" i="10"/>
  <c r="M28" i="10"/>
  <c r="F28" i="10"/>
  <c r="E28" i="10"/>
  <c r="I19" i="22" l="1"/>
  <c r="L15" i="22"/>
  <c r="I17" i="22"/>
  <c r="I14" i="22"/>
  <c r="I16" i="22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<sst xmlns="http://schemas.openxmlformats.org/spreadsheetml/2006/main" count="204" uniqueCount="49">
  <si>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</si>
  <si>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</si>
  <si>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</si>
  <si>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</si>
  <si>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</si>
  <si>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</si>
  <si>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</si>
  <si>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</si>
  <si>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</si>
  <si>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</si>
  <si>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</si>
  <si>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</si>
  <si>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</si>
  <si>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</si>
  <si>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</si>
  <si>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</si>
  <si>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</si>
  <si>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</si>
  <si>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</si>
  <si>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</si>
  <si>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</si>
  <si>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</si>
  <si>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</si>
  <si>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</si>
  <si>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</si>
  <si>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</si>
  <si>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</si>
  <si>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</si>
  <si>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</si>
  <si>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</si>
  <si>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</si>
  <si>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</si>
  <si>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S/E</t>
  </si>
  <si>
    <t>SEP 22- ENE 23</t>
  </si>
  <si>
    <t>MII. ELVIRA GOMEZ BARRIENTOS</t>
  </si>
  <si>
    <t>IIND</t>
  </si>
  <si>
    <t>701A</t>
  </si>
  <si>
    <t>T</t>
  </si>
  <si>
    <t>FUNDAMENTOS DE INVESTIGACION</t>
  </si>
  <si>
    <t>101A</t>
  </si>
  <si>
    <t>ADMINISTRACION DE OPERACIONES I</t>
  </si>
  <si>
    <t>501A</t>
  </si>
  <si>
    <t>501B</t>
  </si>
  <si>
    <t>GESTION DE LOS SISTEMAS DE CALIDAD</t>
  </si>
  <si>
    <t>701B</t>
  </si>
  <si>
    <t>INGENIERIA INDUSTRIAL</t>
  </si>
  <si>
    <t>ME. MARTA G. LIMON OROZCO</t>
  </si>
  <si>
    <t>SE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</si>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</sst>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  <cell r="E15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138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35" t="s">
        <v>33</v>
      </c>
      <c r="M8" s="35"/>
      <c r="N8" s="35"/>
    </row>
    <row r="10" spans="1:14" x14ac:dyDescent="0.2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38</v>
      </c>
      <c r="B14" s="9" t="s">
        <v>32</v>
      </c>
      <c r="C14" s="9" t="s">
        <v>39</v>
      </c>
      <c r="D14" s="9" t="s">
        <v>35</v>
      </c>
      <c r="E14" s="9">
        <v>32</v>
      </c>
      <c r="F14" s="9"/>
      <c r="G14" s="9"/>
      <c r="H14" s="10"/>
      <c r="I14" s="9">
        <f t="shared" ref="I14:I19" si="0">(E14-SUM(F14:G14))-K14</f>
        <v>32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35</v>
      </c>
      <c r="E15" s="9">
        <v>23</v>
      </c>
      <c r="F15" s="9">
        <v>18</v>
      </c>
      <c r="G15" s="9"/>
      <c r="H15" s="10"/>
      <c r="I15" s="9">
        <f>(E15-SUM(F15:G15))-K15</f>
        <v>5</v>
      </c>
      <c r="J15" s="10"/>
      <c r="K15" s="9">
        <v>0</v>
      </c>
      <c r="L15" s="10">
        <f t="shared" si="1"/>
        <v>0</v>
      </c>
      <c r="M15" s="9">
        <v>70.13</v>
      </c>
      <c r="N15" s="15">
        <v>0.78</v>
      </c>
    </row>
    <row r="16" spans="1:14" s="11" customFormat="1" x14ac:dyDescent="0.25">
      <c r="A16" s="8" t="s">
        <v>40</v>
      </c>
      <c r="B16" s="9" t="s">
        <v>21</v>
      </c>
      <c r="C16" s="9" t="s">
        <v>42</v>
      </c>
      <c r="D16" s="9" t="s">
        <v>35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74.459999999999994</v>
      </c>
      <c r="N16" s="15">
        <v>0.85</v>
      </c>
    </row>
    <row r="17" spans="1:14" s="11" customFormat="1" x14ac:dyDescent="0.25">
      <c r="A17" s="8" t="s">
        <v>43</v>
      </c>
      <c r="B17" s="9" t="s">
        <v>32</v>
      </c>
      <c r="C17" s="9" t="s">
        <v>44</v>
      </c>
      <c r="D17" s="9" t="s">
        <v>35</v>
      </c>
      <c r="E17" s="9">
        <v>15</v>
      </c>
      <c r="F17" s="9"/>
      <c r="G17" s="9"/>
      <c r="H17" s="10"/>
      <c r="I17" s="9">
        <f t="shared" si="0"/>
        <v>15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5">
      <c r="A18" s="8" t="s">
        <v>31</v>
      </c>
      <c r="B18" s="9" t="s">
        <v>21</v>
      </c>
      <c r="C18" s="9" t="s">
        <v>36</v>
      </c>
      <c r="D18" s="9" t="s">
        <v>35</v>
      </c>
      <c r="E18" s="9"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49.47</v>
      </c>
      <c r="N18" s="15">
        <v>0.57999999999999996</v>
      </c>
    </row>
    <row r="19" spans="1:14" s="11" customFormat="1" x14ac:dyDescent="0.25">
      <c r="A19" s="8" t="s">
        <v>31</v>
      </c>
      <c r="B19" s="9" t="s">
        <v>21</v>
      </c>
      <c r="C19" s="9" t="s">
        <v>44</v>
      </c>
      <c r="D19" s="9" t="s">
        <v>35</v>
      </c>
      <c r="E19" s="9">
        <v>35</v>
      </c>
      <c r="F19" s="9">
        <v>23</v>
      </c>
      <c r="G19" s="9"/>
      <c r="H19" s="10"/>
      <c r="I19" s="9">
        <f t="shared" si="0"/>
        <v>12</v>
      </c>
      <c r="J19" s="10"/>
      <c r="K19" s="9">
        <v>0</v>
      </c>
      <c r="L19" s="10">
        <f t="shared" si="1"/>
        <v>0</v>
      </c>
      <c r="M19" s="9">
        <v>49.6</v>
      </c>
      <c r="N19" s="15">
        <v>0.66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399999999999999" x14ac:dyDescent="0.25">
      <c r="A23" s="8"/>
      <c r="B23" s="9"/>
      <c r="C23" s="9"/>
      <c r="D23" s="22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63</v>
      </c>
      <c r="G28" s="17"/>
      <c r="H28" s="18"/>
      <c r="I28" s="17">
        <f t="shared" ref="I28" si="2">(E28-SUM(F28:G28))-K28</f>
        <v>74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60.914999999999992</v>
      </c>
      <c r="N28" s="19">
        <f>AVERAGE(N14:N27)</f>
        <v>0.71750000000000003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MII. ELVIRA GOMEZ BARRIENTOS</v>
      </c>
      <c r="C37" s="41"/>
      <c r="D37" s="41"/>
      <c r="E37" s="13"/>
      <c r="F37" s="13"/>
      <c r="G37" s="41" t="s">
        <v>46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26" sqref="Q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5">
      <c r="A10" s="4" t="s">
        <v>8</v>
      </c>
      <c r="B10" s="35" t="str">
        <f>'1'!B10</f>
        <v>MII. ELVIRA GOMEZ BARRIENTOS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INVESTIGACION</v>
      </c>
      <c r="B14" s="9" t="s">
        <v>21</v>
      </c>
      <c r="C14" s="9" t="str">
        <f>'1'!C14</f>
        <v>101A</v>
      </c>
      <c r="D14" s="9" t="str">
        <f>'1'!D14</f>
        <v>IIND</v>
      </c>
      <c r="E14" s="9">
        <f>'1'!E14</f>
        <v>32</v>
      </c>
      <c r="F14" s="9">
        <v>15</v>
      </c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>
        <v>35.72</v>
      </c>
      <c r="N14" s="15">
        <v>0.47</v>
      </c>
    </row>
    <row r="15" spans="1:14" s="11" customFormat="1" x14ac:dyDescent="0.25">
      <c r="A15" s="9" t="str">
        <f>'1'!A15</f>
        <v>ADMINISTRACION DE OPERACIONES I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/>
      <c r="I15" s="9">
        <f t="shared" si="0"/>
        <v>23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 t="s">
        <v>47</v>
      </c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 t="s">
        <v>21</v>
      </c>
      <c r="C17" s="9" t="str">
        <f>'1'!C17</f>
        <v>701B</v>
      </c>
      <c r="D17" s="9" t="str">
        <f>'1'!D17</f>
        <v>IIND</v>
      </c>
      <c r="E17" s="9">
        <f>'1'!E17</f>
        <v>15</v>
      </c>
      <c r="F17" s="9">
        <v>12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64.400000000000006</v>
      </c>
      <c r="N17" s="15">
        <v>0.8</v>
      </c>
    </row>
    <row r="18" spans="1:14" s="11" customFormat="1" x14ac:dyDescent="0.25">
      <c r="A18" s="9" t="str">
        <f>'1'!A18</f>
        <v xml:space="preserve">RELACIONES INDUSTRIALES </v>
      </c>
      <c r="B18" s="9" t="s">
        <v>48</v>
      </c>
      <c r="C18" s="9" t="str">
        <f>'1'!C18</f>
        <v>701A</v>
      </c>
      <c r="D18" s="9" t="str">
        <f>'1'!D18</f>
        <v>IIND</v>
      </c>
      <c r="E18" s="9">
        <f>'1'!E18</f>
        <v>19</v>
      </c>
      <c r="F18" s="9">
        <v>10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45.11</v>
      </c>
      <c r="N18" s="15">
        <v>0.53469999999999995</v>
      </c>
    </row>
    <row r="19" spans="1:14" s="11" customFormat="1" x14ac:dyDescent="0.25">
      <c r="A19" s="9" t="str">
        <f>'1'!A19</f>
        <v xml:space="preserve">RELACIONES INDUSTRIALES </v>
      </c>
      <c r="B19" s="9" t="s">
        <v>48</v>
      </c>
      <c r="C19" s="9" t="str">
        <f>'1'!C19</f>
        <v>701B</v>
      </c>
      <c r="D19" s="9" t="str">
        <f>'1'!D19</f>
        <v>IIND</v>
      </c>
      <c r="E19" s="9">
        <f>'1'!E19</f>
        <v>35</v>
      </c>
      <c r="F19" s="9">
        <v>31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73.510000000000005</v>
      </c>
      <c r="N19" s="15">
        <v>0.83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68</v>
      </c>
      <c r="G28" s="17"/>
      <c r="H28" s="18"/>
      <c r="I28" s="17">
        <f t="shared" si="0"/>
        <v>69</v>
      </c>
      <c r="J28" s="18"/>
      <c r="K28" s="17">
        <f>SUM(K14:K27)</f>
        <v>0</v>
      </c>
      <c r="L28" s="18">
        <f t="shared" si="1"/>
        <v>0</v>
      </c>
      <c r="M28" s="17">
        <f>AVERAGE(M14:M27)</f>
        <v>54.685000000000002</v>
      </c>
      <c r="N28" s="19">
        <f>AVERAGE(N14:N27)</f>
        <v>0.65867500000000001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MII. ELVIRA GOMEZ BARRIENTOS</v>
      </c>
      <c r="C37" s="41"/>
      <c r="D37" s="41"/>
      <c r="E37" s="13"/>
      <c r="F37" s="13"/>
      <c r="G37" s="41" t="s">
        <v>46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21" sqref="D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5">
      <c r="A10" s="4" t="s">
        <v>8</v>
      </c>
      <c r="B10" s="35" t="str">
        <f>'1'!B10</f>
        <v>MII. ELVIRA GOMEZ BARRIENTOS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INVESTIGACION</v>
      </c>
      <c r="B14" s="9"/>
      <c r="C14" s="9" t="str">
        <f>'1'!C14</f>
        <v>101A</v>
      </c>
      <c r="D14" s="9" t="str">
        <f>'1'!D14</f>
        <v>IIND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ADMINISTRACION DE OPERACIONES I</v>
      </c>
      <c r="B15" s="9"/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/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/>
      <c r="C17" s="9" t="str">
        <f>'1'!C17</f>
        <v>701B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 xml:space="preserve">RELACIONES INDUSTRIALES </v>
      </c>
      <c r="B18" s="9"/>
      <c r="C18" s="9" t="str">
        <f>'1'!C18</f>
        <v>701A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str">
        <f>'1'!A19</f>
        <v xml:space="preserve">RELACIONES INDUSTRIALES </v>
      </c>
      <c r="B19" s="9"/>
      <c r="C19" s="9" t="str">
        <f>'1'!C19</f>
        <v>701B</v>
      </c>
      <c r="D19" s="9" t="str">
        <f>'1'!D19</f>
        <v>IIND</v>
      </c>
      <c r="E19" s="9">
        <f>'1'!E19</f>
        <v>35</v>
      </c>
      <c r="F19" s="9"/>
      <c r="G19" s="9"/>
      <c r="H19" s="10">
        <f t="shared" si="0"/>
        <v>0</v>
      </c>
      <c r="I19" s="9">
        <f t="shared" si="1"/>
        <v>35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MII. ELVIRA GOMEZ BARRIENTOS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E22" sqref="E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5">
      <c r="A10" s="4" t="s">
        <v>8</v>
      </c>
      <c r="B10" s="35" t="str">
        <f>'1'!B10</f>
        <v>MII. ELVIRA GOMEZ BARRIENTOS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INVESTIGACION</v>
      </c>
      <c r="B14" s="9"/>
      <c r="C14" s="9" t="str">
        <f>'1'!C14</f>
        <v>101A</v>
      </c>
      <c r="D14" s="9" t="str">
        <f>'1'!D14</f>
        <v>IIND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ADMINISTRACION DE OPERACIONES I</v>
      </c>
      <c r="B15" s="9"/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/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/>
      <c r="C17" s="9" t="str">
        <f>'1'!C17</f>
        <v>701B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 xml:space="preserve">RELACIONES INDUSTRIALES </v>
      </c>
      <c r="B18" s="9"/>
      <c r="C18" s="9" t="str">
        <f>'1'!C18</f>
        <v>701A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str">
        <f>'1'!A19</f>
        <v xml:space="preserve">RELACIONES INDUSTRIALES </v>
      </c>
      <c r="B19" s="9"/>
      <c r="C19" s="9" t="str">
        <f>'1'!C19</f>
        <v>701B</v>
      </c>
      <c r="D19" s="9" t="str">
        <f>'1'!D19</f>
        <v>IIND</v>
      </c>
      <c r="E19" s="9">
        <f>'1'!E19</f>
        <v>35</v>
      </c>
      <c r="F19" s="9"/>
      <c r="G19" s="9"/>
      <c r="H19" s="10">
        <f t="shared" si="0"/>
        <v>0</v>
      </c>
      <c r="I19" s="9">
        <f t="shared" si="1"/>
        <v>35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MII. ELVIRA GOMEZ BARRIENTOS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5" zoomScaleNormal="85" zoomScaleSheetLayoutView="100" workbookViewId="0">
      <selection activeCell="B20" sqref="B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45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5">
      <c r="A10" s="4" t="s">
        <v>8</v>
      </c>
      <c r="B10" s="35" t="str">
        <f>'1'!B10</f>
        <v>MII. ELVIRA GOMEZ BARRIENTOS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38</v>
      </c>
      <c r="B14" s="9" t="s">
        <v>37</v>
      </c>
      <c r="C14" s="9" t="str">
        <f>'[1]1'!C14</f>
        <v>701A</v>
      </c>
      <c r="D14" s="9" t="str">
        <f>'[1]1'!D14</f>
        <v>IIND</v>
      </c>
      <c r="E14" s="9">
        <v>25</v>
      </c>
      <c r="F14" s="9">
        <v>19</v>
      </c>
      <c r="G14" s="9">
        <v>4</v>
      </c>
      <c r="H14" s="10">
        <f>(F14+G14)/E14</f>
        <v>0.92</v>
      </c>
      <c r="I14" s="9">
        <f t="shared" ref="I14:I25" si="0">(E14-SUM(F14:G14))-K14</f>
        <v>1</v>
      </c>
      <c r="J14" s="10">
        <f t="shared" ref="J14:J25" si="1">I14/E14</f>
        <v>0.04</v>
      </c>
      <c r="K14" s="9">
        <v>1</v>
      </c>
      <c r="L14" s="10">
        <f t="shared" ref="L14:L25" si="2">K14/E14</f>
        <v>0.04</v>
      </c>
      <c r="M14" s="9"/>
      <c r="N14" s="15"/>
    </row>
    <row r="15" spans="1:14" s="11" customFormat="1" x14ac:dyDescent="0.25">
      <c r="A15" s="8" t="s">
        <v>40</v>
      </c>
      <c r="B15" s="9" t="s">
        <v>37</v>
      </c>
      <c r="C15" s="9" t="str">
        <f>'1'!C15</f>
        <v>501A</v>
      </c>
      <c r="D15" s="9" t="str">
        <f>'[1]1'!D15</f>
        <v>IIND</v>
      </c>
      <c r="E15" s="9">
        <f>'[1]1'!E15</f>
        <v>20</v>
      </c>
      <c r="F15" s="9"/>
      <c r="G15" s="9"/>
      <c r="H15" s="10">
        <f t="shared" ref="H15:H25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>
        <v>70.13</v>
      </c>
      <c r="N15" s="15">
        <v>0.78</v>
      </c>
    </row>
    <row r="16" spans="1:14" s="11" customFormat="1" x14ac:dyDescent="0.25">
      <c r="A16" s="8" t="s">
        <v>40</v>
      </c>
      <c r="B16" s="9" t="s">
        <v>37</v>
      </c>
      <c r="C16" s="9" t="str">
        <f>'1'!C16</f>
        <v>501B</v>
      </c>
      <c r="D16" s="9">
        <f>'[1]1'!D16</f>
        <v>0</v>
      </c>
      <c r="E16" s="9">
        <f>'[1]1'!E16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>
        <v>74.459999999999994</v>
      </c>
      <c r="N16" s="15">
        <v>0.85</v>
      </c>
    </row>
    <row r="17" spans="1:14" s="11" customFormat="1" x14ac:dyDescent="0.25">
      <c r="A17" s="8" t="s">
        <v>43</v>
      </c>
      <c r="B17" s="9" t="s">
        <v>37</v>
      </c>
      <c r="C17" s="9" t="str">
        <f>'1'!C17</f>
        <v>701B</v>
      </c>
      <c r="D17" s="9">
        <f>'[1]1'!D17</f>
        <v>0</v>
      </c>
      <c r="E17" s="9">
        <f>'[1]1'!E17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8" t="s">
        <v>31</v>
      </c>
      <c r="B18" s="9" t="s">
        <v>37</v>
      </c>
      <c r="C18" s="9" t="str">
        <f>'1'!C18</f>
        <v>701A</v>
      </c>
      <c r="D18" s="9">
        <f>'[1]1'!D18</f>
        <v>0</v>
      </c>
      <c r="E18" s="9">
        <f>'[1]1'!E18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8" t="s">
        <v>31</v>
      </c>
      <c r="B19" s="9" t="s">
        <v>37</v>
      </c>
      <c r="C19" s="9" t="str">
        <f>'1'!C19</f>
        <v>701B</v>
      </c>
      <c r="D19" s="9">
        <f>'[1]1'!D19</f>
        <v>0</v>
      </c>
      <c r="E19" s="9">
        <f>'[1]1'!E19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/>
      <c r="B20" s="9"/>
      <c r="C20" s="9">
        <f>'[1]1'!C20</f>
        <v>0</v>
      </c>
      <c r="D20" s="9">
        <f>'[1]1'!D20</f>
        <v>0</v>
      </c>
      <c r="E20" s="9">
        <f>'[1]1'!E20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/>
      <c r="B21" s="9"/>
      <c r="C21" s="9">
        <f>'[1]1'!C21</f>
        <v>0</v>
      </c>
      <c r="D21" s="9">
        <f>'[1]1'!D21</f>
        <v>0</v>
      </c>
      <c r="E21" s="9">
        <f>'[1]1'!E21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/>
      <c r="B22" s="9"/>
      <c r="C22" s="9">
        <f>'[1]1'!C22</f>
        <v>0</v>
      </c>
      <c r="D22" s="9">
        <f>'[1]1'!D22</f>
        <v>0</v>
      </c>
      <c r="E22" s="9">
        <f>'[1]1'!E22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/>
      <c r="B23" s="9"/>
      <c r="C23" s="9">
        <f>'[1]1'!C23</f>
        <v>0</v>
      </c>
      <c r="D23" s="9">
        <f>'[1]1'!D23</f>
        <v>0</v>
      </c>
      <c r="E23" s="9">
        <f>'[1]1'!E23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/>
      <c r="B24" s="9"/>
      <c r="C24" s="9">
        <f>'[1]1'!C24</f>
        <v>0</v>
      </c>
      <c r="D24" s="9">
        <f>'[1]1'!D24</f>
        <v>0</v>
      </c>
      <c r="E24" s="9">
        <f>'[1]1'!E24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/>
      <c r="B25" s="9"/>
      <c r="C25" s="9">
        <f>'[1]1'!C25</f>
        <v>0</v>
      </c>
      <c r="D25" s="9">
        <f>'[1]1'!D25</f>
        <v>0</v>
      </c>
      <c r="E25" s="9">
        <f>'[1]1'!E25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19</v>
      </c>
      <c r="G28" s="17">
        <f>SUM(G14:G27)</f>
        <v>4</v>
      </c>
      <c r="H28" s="18">
        <f>SUM(F28:G28)/E28</f>
        <v>0.51111111111111107</v>
      </c>
      <c r="I28" s="17">
        <f t="shared" ref="I28" si="4">(E28-SUM(F28:G28))-K28</f>
        <v>21</v>
      </c>
      <c r="J28" s="18">
        <f t="shared" ref="J28" si="5">I28/E28</f>
        <v>0.46666666666666667</v>
      </c>
      <c r="K28" s="17">
        <f>SUM(K14:K27)</f>
        <v>1</v>
      </c>
      <c r="L28" s="18">
        <f t="shared" ref="L28" si="6">K28/E28</f>
        <v>2.2222222222222223E-2</v>
      </c>
      <c r="M28" s="17">
        <f>AVERAGE(M14:M27)</f>
        <v>72.294999999999987</v>
      </c>
      <c r="N28" s="19">
        <f>AVERAGE(N14:N27)</f>
        <v>0.81499999999999995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MII. ELVIRA GOMEZ BARRIENTOS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GB</cp:lastModifiedBy>
  <cp:revision/>
  <dcterms:created xsi:type="dcterms:W3CDTF">2021-11-22T14:45:25Z</dcterms:created>
  <dcterms:modified xsi:type="dcterms:W3CDTF">2022-11-04T17:51:19Z</dcterms:modified>
  <cp:category/>
  <cp:contentStatus/>
</cp:coreProperties>
</file>