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REPORTE 3\"/>
    </mc:Choice>
  </mc:AlternateContent>
  <xr:revisionPtr revIDLastSave="0" documentId="13_ncr:1_{3C7A94BB-E410-4ABD-A5FA-26D73D2FB14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3" l="1"/>
  <c r="N28" i="23"/>
  <c r="I21" i="23"/>
  <c r="L21" i="23"/>
  <c r="I20" i="23"/>
  <c r="L20" i="23"/>
  <c r="N28" i="22"/>
  <c r="M28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I28" i="10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K28" i="23"/>
  <c r="I19" i="23"/>
  <c r="D19" i="23"/>
  <c r="C19" i="23"/>
  <c r="I18" i="23"/>
  <c r="D18" i="23"/>
  <c r="I17" i="23"/>
  <c r="D17" i="23"/>
  <c r="I16" i="23"/>
  <c r="D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K28" i="22"/>
  <c r="F28" i="22"/>
  <c r="B37" i="10"/>
  <c r="N28" i="10"/>
  <c r="M28" i="10"/>
  <c r="F28" i="10"/>
  <c r="E28" i="10"/>
  <c r="I19" i="22" l="1"/>
  <c r="L15" i="22"/>
  <c r="I17" i="22"/>
  <c r="I14" i="22"/>
  <c r="I16" i="22"/>
  <c r="E28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L14" i="23"/>
  <c r="L15" i="23"/>
  <c r="L16" i="23"/>
  <c r="L17" i="23"/>
  <c r="L18" i="23"/>
  <c r="L19" i="23"/>
  <c r="E28" i="23"/>
  <c r="I18" i="22"/>
  <c r="L14" i="22"/>
  <c r="E28" i="22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<sst xmlns="http://schemas.openxmlformats.org/spreadsheetml/2006/main" count="225" uniqueCount="50">
  <si>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</si>
  <si>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</si>
  <si>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</si>
  <si>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</si>
  <si>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</si>
  <si>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</si>
  <si>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</si>
  <si>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</si>
  <si>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</si>
  <si>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</si>
  <si>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</si>
  <si>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</si>
  <si>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</si>
  <si>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</si>
  <si>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</si>
  <si>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</si>
  <si>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</si>
  <si>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</si>
  <si>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</si>
  <si>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</si>
  <si>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</si>
  <si>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</si>
  <si>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</si>
  <si>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</si>
  <si>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</si>
  <si>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</si>
  <si>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</si>
  <si>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</si>
  <si>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</si>
  <si>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</si>
  <si>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</si>
  <si>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</si>
  <si>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</si>
  <si>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</si>
  <si>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MII. ELVIRA GOMEZ BARRIENTOS</t>
  </si>
  <si>
    <t>IIND</t>
  </si>
  <si>
    <t>701A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</si>
  <si>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</si>
  <si>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</si>
  <si>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</si>
  <si>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</si>
  <si>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</si>
  <si>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</si>
  <si>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</si>
  <si>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</si>
  <si>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</si>
  <si>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ME. MARTA G. LIMON OROZCO</t>
  </si>
  <si>
    <t>SE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</si>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</sst>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56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9" t="s">
        <v>7</v>
      </c>
      <c r="J8" s="39"/>
      <c r="K8" s="39"/>
      <c r="L8" s="33" t="s">
        <v>33</v>
      </c>
      <c r="M8" s="33"/>
      <c r="N8" s="33"/>
    </row>
    <row r="10" spans="1:14" ht="13" x14ac:dyDescent="0.3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38</v>
      </c>
      <c r="B14" s="9" t="s">
        <v>32</v>
      </c>
      <c r="C14" s="9" t="s">
        <v>39</v>
      </c>
      <c r="D14" s="9" t="s">
        <v>35</v>
      </c>
      <c r="E14" s="9">
        <v>32</v>
      </c>
      <c r="F14" s="9"/>
      <c r="G14" s="9"/>
      <c r="H14" s="10"/>
      <c r="I14" s="9">
        <f t="shared" ref="I14:I19" si="0">(E14-SUM(F14:G14))-K14</f>
        <v>32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35</v>
      </c>
      <c r="E15" s="9">
        <v>23</v>
      </c>
      <c r="F15" s="9">
        <v>18</v>
      </c>
      <c r="G15" s="9"/>
      <c r="H15" s="10"/>
      <c r="I15" s="9">
        <f>(E15-SUM(F15:G15))-K15</f>
        <v>5</v>
      </c>
      <c r="J15" s="10"/>
      <c r="K15" s="9">
        <v>0</v>
      </c>
      <c r="L15" s="10">
        <f t="shared" si="1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21</v>
      </c>
      <c r="C16" s="9" t="s">
        <v>42</v>
      </c>
      <c r="D16" s="9" t="s">
        <v>35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32</v>
      </c>
      <c r="C17" s="9" t="s">
        <v>44</v>
      </c>
      <c r="D17" s="9" t="s">
        <v>35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31</v>
      </c>
      <c r="B18" s="9" t="s">
        <v>21</v>
      </c>
      <c r="C18" s="9" t="s">
        <v>36</v>
      </c>
      <c r="D18" s="9" t="s">
        <v>35</v>
      </c>
      <c r="E18" s="9"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49.47</v>
      </c>
      <c r="N18" s="15">
        <v>0.57999999999999996</v>
      </c>
    </row>
    <row r="19" spans="1:14" s="11" customFormat="1" x14ac:dyDescent="0.25">
      <c r="A19" s="8" t="s">
        <v>31</v>
      </c>
      <c r="B19" s="9" t="s">
        <v>21</v>
      </c>
      <c r="C19" s="9" t="s">
        <v>44</v>
      </c>
      <c r="D19" s="9" t="s">
        <v>35</v>
      </c>
      <c r="E19" s="9">
        <v>35</v>
      </c>
      <c r="F19" s="9">
        <v>23</v>
      </c>
      <c r="G19" s="9"/>
      <c r="H19" s="10"/>
      <c r="I19" s="9">
        <f t="shared" si="0"/>
        <v>12</v>
      </c>
      <c r="J19" s="10"/>
      <c r="K19" s="9">
        <v>0</v>
      </c>
      <c r="L19" s="10">
        <f t="shared" si="1"/>
        <v>0</v>
      </c>
      <c r="M19" s="9">
        <v>49.6</v>
      </c>
      <c r="N19" s="15">
        <v>0.66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63</v>
      </c>
      <c r="G28" s="17"/>
      <c r="H28" s="18"/>
      <c r="I28" s="17">
        <f t="shared" ref="I28" si="2">(E28-SUM(F28:G28))-K28</f>
        <v>74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60.914999999999992</v>
      </c>
      <c r="N28" s="19">
        <f>AVERAGE(N14:N27)</f>
        <v>0.71750000000000003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MII. ELVIRA GOMEZ BARRIENTOS</v>
      </c>
      <c r="C37" s="27"/>
      <c r="D37" s="27"/>
      <c r="E37" s="13"/>
      <c r="F37" s="13"/>
      <c r="G37" s="27" t="s">
        <v>46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10" sqref="A1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MII. ELVIRA GOMEZ BARRIENTOS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FUNDAMENTOS DE INVESTIGACION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>
        <v>35.72</v>
      </c>
      <c r="N14" s="15">
        <v>0.47</v>
      </c>
    </row>
    <row r="15" spans="1:14" s="11" customFormat="1" x14ac:dyDescent="0.25">
      <c r="A15" s="9" t="str">
        <f>'1'!A15</f>
        <v>ADMINISTRACION DE OPERACIONES I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/>
      <c r="I15" s="9">
        <f t="shared" si="0"/>
        <v>23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 t="s">
        <v>21</v>
      </c>
      <c r="C17" s="9" t="str">
        <f>'1'!C17</f>
        <v>701B</v>
      </c>
      <c r="D17" s="9" t="str">
        <f>'1'!D17</f>
        <v>IIND</v>
      </c>
      <c r="E17" s="9">
        <f>'1'!E17</f>
        <v>15</v>
      </c>
      <c r="F17" s="9">
        <v>12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64.400000000000006</v>
      </c>
      <c r="N17" s="15">
        <v>0.8</v>
      </c>
    </row>
    <row r="18" spans="1:14" s="11" customFormat="1" x14ac:dyDescent="0.25">
      <c r="A18" s="9" t="str">
        <f>'1'!A18</f>
        <v xml:space="preserve">RELACIONES INDUSTRIALES </v>
      </c>
      <c r="B18" s="9" t="s">
        <v>48</v>
      </c>
      <c r="C18" s="9" t="str">
        <f>'1'!C18</f>
        <v>701A</v>
      </c>
      <c r="D18" s="9" t="str">
        <f>'1'!D18</f>
        <v>IIND</v>
      </c>
      <c r="E18" s="9">
        <f>'1'!E18</f>
        <v>19</v>
      </c>
      <c r="F18" s="9">
        <v>10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45.11</v>
      </c>
      <c r="N18" s="15">
        <v>0.53469999999999995</v>
      </c>
    </row>
    <row r="19" spans="1:14" s="11" customFormat="1" x14ac:dyDescent="0.25">
      <c r="A19" s="9" t="str">
        <f>'1'!A19</f>
        <v xml:space="preserve">RELACIONES INDUSTRIALES </v>
      </c>
      <c r="B19" s="9" t="s">
        <v>48</v>
      </c>
      <c r="C19" s="9" t="str">
        <f>'1'!C19</f>
        <v>701B</v>
      </c>
      <c r="D19" s="9" t="str">
        <f>'1'!D19</f>
        <v>IIND</v>
      </c>
      <c r="E19" s="9">
        <f>'1'!E19</f>
        <v>35</v>
      </c>
      <c r="F19" s="9">
        <v>31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73.510000000000005</v>
      </c>
      <c r="N19" s="15">
        <v>0.83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68</v>
      </c>
      <c r="G28" s="17"/>
      <c r="H28" s="18"/>
      <c r="I28" s="17">
        <f t="shared" si="0"/>
        <v>69</v>
      </c>
      <c r="J28" s="18"/>
      <c r="K28" s="17">
        <f>SUM(K14:K27)</f>
        <v>0</v>
      </c>
      <c r="L28" s="18">
        <f t="shared" si="1"/>
        <v>0</v>
      </c>
      <c r="M28" s="17">
        <f>AVERAGE(M14:M27)</f>
        <v>54.685000000000002</v>
      </c>
      <c r="N28" s="19">
        <f>AVERAGE(N14:N27)</f>
        <v>0.65867500000000001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MII. ELVIRA GOMEZ BARRIENTOS</v>
      </c>
      <c r="C37" s="27"/>
      <c r="D37" s="27"/>
      <c r="E37" s="13"/>
      <c r="F37" s="13"/>
      <c r="G37" s="27" t="s">
        <v>46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F23" sqref="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MII. ELVIRA GOMEZ BARRIENTOS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FUNDAMENTOS DE INVESTIGACION</v>
      </c>
      <c r="B14" s="9" t="s">
        <v>48</v>
      </c>
      <c r="C14" s="9" t="str">
        <f>'1'!C14</f>
        <v>101A</v>
      </c>
      <c r="D14" s="9" t="str">
        <f>'1'!D14</f>
        <v>IIND</v>
      </c>
      <c r="E14" s="9">
        <f>'1'!E14</f>
        <v>32</v>
      </c>
      <c r="F14" s="9">
        <v>24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23">
        <v>59</v>
      </c>
      <c r="N14" s="15">
        <v>0.75</v>
      </c>
    </row>
    <row r="15" spans="1:14" s="11" customFormat="1" x14ac:dyDescent="0.25">
      <c r="A15" s="9" t="str">
        <f>'1'!A15</f>
        <v>ADMINISTRACION DE OPERACIONES I</v>
      </c>
      <c r="B15" s="9" t="s">
        <v>48</v>
      </c>
      <c r="C15" s="9" t="str">
        <f>'1'!C15</f>
        <v>501A</v>
      </c>
      <c r="D15" s="9" t="str">
        <f>'1'!D15</f>
        <v>IIND</v>
      </c>
      <c r="E15" s="9">
        <f>'1'!E15</f>
        <v>23</v>
      </c>
      <c r="F15" s="9">
        <v>16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3">
        <v>61</v>
      </c>
      <c r="N15" s="15">
        <v>0.7</v>
      </c>
    </row>
    <row r="16" spans="1:14" s="11" customFormat="1" x14ac:dyDescent="0.25">
      <c r="A16" s="9" t="str">
        <f>'1'!A16</f>
        <v>ADMINISTRACION DE OPERACIONES I</v>
      </c>
      <c r="B16" s="9" t="s">
        <v>49</v>
      </c>
      <c r="C16" s="9" t="s">
        <v>41</v>
      </c>
      <c r="D16" s="9" t="str">
        <f>'1'!D16</f>
        <v>IIND</v>
      </c>
      <c r="E16" s="9">
        <v>23</v>
      </c>
      <c r="F16" s="9">
        <v>12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23">
        <v>45</v>
      </c>
      <c r="N16" s="15">
        <v>0.52</v>
      </c>
    </row>
    <row r="17" spans="1:14" s="11" customFormat="1" x14ac:dyDescent="0.25">
      <c r="A17" s="9" t="s">
        <v>40</v>
      </c>
      <c r="B17" s="9" t="s">
        <v>48</v>
      </c>
      <c r="C17" s="9" t="s">
        <v>42</v>
      </c>
      <c r="D17" s="9" t="str">
        <f>'1'!D17</f>
        <v>IIND</v>
      </c>
      <c r="E17" s="9">
        <v>13</v>
      </c>
      <c r="F17" s="9">
        <v>7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3">
        <v>46.3</v>
      </c>
      <c r="N17" s="15">
        <v>0.54</v>
      </c>
    </row>
    <row r="18" spans="1:14" s="11" customFormat="1" x14ac:dyDescent="0.25">
      <c r="A18" s="9" t="s">
        <v>40</v>
      </c>
      <c r="B18" s="9" t="s">
        <v>49</v>
      </c>
      <c r="C18" s="9" t="s">
        <v>42</v>
      </c>
      <c r="D18" s="9" t="str">
        <f>'1'!D18</f>
        <v>IIND</v>
      </c>
      <c r="E18" s="9">
        <v>13</v>
      </c>
      <c r="F18" s="9">
        <v>7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23">
        <v>45.7</v>
      </c>
      <c r="N18" s="15">
        <v>0.54</v>
      </c>
    </row>
    <row r="19" spans="1:14" s="11" customFormat="1" x14ac:dyDescent="0.25">
      <c r="A19" s="9" t="s">
        <v>43</v>
      </c>
      <c r="B19" s="9" t="s">
        <v>48</v>
      </c>
      <c r="C19" s="9" t="str">
        <f>'1'!C19</f>
        <v>701B</v>
      </c>
      <c r="D19" s="9" t="str">
        <f>'1'!D19</f>
        <v>IIND</v>
      </c>
      <c r="E19" s="9">
        <v>15</v>
      </c>
      <c r="F19" s="9">
        <v>12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24">
        <v>66</v>
      </c>
      <c r="N19" s="15">
        <v>0.8</v>
      </c>
    </row>
    <row r="20" spans="1:14" s="11" customFormat="1" x14ac:dyDescent="0.25">
      <c r="A20" s="9" t="s">
        <v>31</v>
      </c>
      <c r="B20" s="9" t="s">
        <v>49</v>
      </c>
      <c r="C20" s="9" t="s">
        <v>36</v>
      </c>
      <c r="D20" s="9" t="s">
        <v>35</v>
      </c>
      <c r="E20" s="9">
        <v>19</v>
      </c>
      <c r="F20" s="9">
        <v>10</v>
      </c>
      <c r="G20" s="9"/>
      <c r="H20" s="10"/>
      <c r="I20" s="9">
        <f t="shared" si="0"/>
        <v>9</v>
      </c>
      <c r="J20" s="10"/>
      <c r="K20" s="9">
        <v>0</v>
      </c>
      <c r="L20" s="10">
        <f t="shared" si="1"/>
        <v>0</v>
      </c>
      <c r="M20" s="23">
        <v>58.8</v>
      </c>
      <c r="N20" s="15">
        <v>0.71</v>
      </c>
    </row>
    <row r="21" spans="1:14" s="11" customFormat="1" x14ac:dyDescent="0.25">
      <c r="A21" s="9" t="s">
        <v>31</v>
      </c>
      <c r="B21" s="9" t="s">
        <v>49</v>
      </c>
      <c r="C21" s="9" t="s">
        <v>44</v>
      </c>
      <c r="D21" s="9" t="s">
        <v>35</v>
      </c>
      <c r="E21" s="9">
        <v>35</v>
      </c>
      <c r="F21" s="9">
        <v>25</v>
      </c>
      <c r="G21" s="9"/>
      <c r="H21" s="10"/>
      <c r="I21" s="9">
        <f t="shared" si="0"/>
        <v>10</v>
      </c>
      <c r="J21" s="10"/>
      <c r="K21" s="9">
        <v>0</v>
      </c>
      <c r="L21" s="10">
        <f t="shared" si="1"/>
        <v>0</v>
      </c>
      <c r="M21" s="23">
        <v>34.6</v>
      </c>
      <c r="N21" s="15">
        <v>0.53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173</v>
      </c>
      <c r="F28" s="17"/>
      <c r="G28" s="17"/>
      <c r="H28" s="18"/>
      <c r="I28" s="17">
        <f t="shared" si="0"/>
        <v>173</v>
      </c>
      <c r="J28" s="18"/>
      <c r="K28" s="17">
        <f>SUM(K14:K27)</f>
        <v>0</v>
      </c>
      <c r="L28" s="18">
        <f t="shared" si="1"/>
        <v>0</v>
      </c>
      <c r="M28" s="25">
        <f>AVERAGE(M14:M27)</f>
        <v>52.050000000000004</v>
      </c>
      <c r="N28" s="19">
        <f>AVERAGE(N14:N27)</f>
        <v>0.63624999999999998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MII. ELVIRA GOMEZ BARRIENTOS</v>
      </c>
      <c r="C37" s="27"/>
      <c r="D37" s="27"/>
      <c r="E37" s="13"/>
      <c r="F37" s="13"/>
      <c r="G37" s="27" t="s">
        <v>46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20" sqref="A20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MII. ELVIRA GOMEZ BARRIENTOS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MII. ELVIRA GOMEZ BARRIENTOS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115" zoomScaleNormal="85" zoomScaleSheetLayoutView="100" workbookViewId="0">
      <selection activeCell="B20" sqref="B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45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MII. ELVIRA GOMEZ BARRIENTOS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38</v>
      </c>
      <c r="B14" s="9" t="s">
        <v>37</v>
      </c>
      <c r="C14" s="9" t="str">
        <f>'[1]1'!C14</f>
        <v>701A</v>
      </c>
      <c r="D14" s="9" t="str">
        <f>'[1]1'!D14</f>
        <v>IIND</v>
      </c>
      <c r="E14" s="9">
        <v>25</v>
      </c>
      <c r="F14" s="9">
        <v>19</v>
      </c>
      <c r="G14" s="9">
        <v>4</v>
      </c>
      <c r="H14" s="10">
        <f>(F14+G14)/E14</f>
        <v>0.92</v>
      </c>
      <c r="I14" s="9">
        <f t="shared" ref="I14:I25" si="0">(E14-SUM(F14:G14))-K14</f>
        <v>1</v>
      </c>
      <c r="J14" s="10">
        <f t="shared" ref="J14:J25" si="1">I14/E14</f>
        <v>0.04</v>
      </c>
      <c r="K14" s="9">
        <v>1</v>
      </c>
      <c r="L14" s="10">
        <f t="shared" ref="L14:L25" si="2">K14/E14</f>
        <v>0.04</v>
      </c>
      <c r="M14" s="9"/>
      <c r="N14" s="15"/>
    </row>
    <row r="15" spans="1:14" s="11" customFormat="1" x14ac:dyDescent="0.25">
      <c r="A15" s="8" t="s">
        <v>40</v>
      </c>
      <c r="B15" s="9" t="s">
        <v>37</v>
      </c>
      <c r="C15" s="9" t="str">
        <f>'1'!C15</f>
        <v>501A</v>
      </c>
      <c r="D15" s="9" t="str">
        <f>'[1]1'!D15</f>
        <v>IIND</v>
      </c>
      <c r="E15" s="9">
        <f>'[1]1'!E15</f>
        <v>20</v>
      </c>
      <c r="F15" s="9"/>
      <c r="G15" s="9"/>
      <c r="H15" s="10">
        <f t="shared" ref="H15:H25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37</v>
      </c>
      <c r="C16" s="9" t="str">
        <f>'1'!C16</f>
        <v>501B</v>
      </c>
      <c r="D16" s="9">
        <f>'[1]1'!D16</f>
        <v>0</v>
      </c>
      <c r="E16" s="9">
        <f>'[1]1'!E16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37</v>
      </c>
      <c r="C17" s="9" t="str">
        <f>'1'!C17</f>
        <v>701B</v>
      </c>
      <c r="D17" s="9">
        <f>'[1]1'!D17</f>
        <v>0</v>
      </c>
      <c r="E17" s="9">
        <f>'[1]1'!E17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8" t="s">
        <v>31</v>
      </c>
      <c r="B18" s="9" t="s">
        <v>37</v>
      </c>
      <c r="C18" s="9" t="str">
        <f>'1'!C18</f>
        <v>701A</v>
      </c>
      <c r="D18" s="9">
        <f>'[1]1'!D18</f>
        <v>0</v>
      </c>
      <c r="E18" s="9">
        <f>'[1]1'!E18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8" t="s">
        <v>31</v>
      </c>
      <c r="B19" s="9" t="s">
        <v>37</v>
      </c>
      <c r="C19" s="9" t="str">
        <f>'1'!C19</f>
        <v>701B</v>
      </c>
      <c r="D19" s="9">
        <f>'[1]1'!D19</f>
        <v>0</v>
      </c>
      <c r="E19" s="9">
        <f>'[1]1'!E19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/>
      <c r="B20" s="9"/>
      <c r="C20" s="9">
        <f>'[1]1'!C20</f>
        <v>0</v>
      </c>
      <c r="D20" s="9">
        <f>'[1]1'!D20</f>
        <v>0</v>
      </c>
      <c r="E20" s="9">
        <f>'[1]1'!E20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/>
      <c r="B21" s="9"/>
      <c r="C21" s="9">
        <f>'[1]1'!C21</f>
        <v>0</v>
      </c>
      <c r="D21" s="9">
        <f>'[1]1'!D21</f>
        <v>0</v>
      </c>
      <c r="E21" s="9">
        <f>'[1]1'!E21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/>
      <c r="B22" s="9"/>
      <c r="C22" s="9">
        <f>'[1]1'!C22</f>
        <v>0</v>
      </c>
      <c r="D22" s="9">
        <f>'[1]1'!D22</f>
        <v>0</v>
      </c>
      <c r="E22" s="9">
        <f>'[1]1'!E22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MII. ELVIRA GOMEZ BARRIENTOS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2022-12-01T20:04:04Z</dcterms:modified>
  <cp:category/>
  <cp:contentStatus/>
</cp:coreProperties>
</file>