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"/>
    </mc:Choice>
  </mc:AlternateContent>
  <bookViews>
    <workbookView xWindow="0" yWindow="0" windowWidth="19110" windowHeight="7476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H16" i="22" l="1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<sst xmlns="http://schemas.openxmlformats.org/spreadsheetml/2006/main" count="184" uniqueCount="47">
  <si>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</si>
  <si>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</si>
  <si>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</si>
  <si>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</si>
  <si>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</si>
  <si>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</si>
  <si>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</si>
  <si>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</si>
  <si>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</si>
  <si>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</si>
  <si>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</si>
  <si>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</si>
  <si>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</si>
  <si>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</si>
  <si>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</si>
  <si>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</si>
  <si>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</si>
  <si>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</si>
  <si>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</si>
  <si>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</si>
  <si>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</si>
  <si>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</si>
  <si>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</si>
  <si>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</si>
  <si>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</si>
  <si>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</si>
  <si>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</si>
  <si>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</si>
  <si>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</si>
  <si>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</si>
  <si>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</si>
  <si>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</si>
  <si>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</si>
  <si>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</si>
  <si>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</si>
  <si>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</si>
  <si>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</si>
  <si>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DERECHO FISCAL</t>
  </si>
  <si>
    <t>405 A</t>
  </si>
  <si>
    <t>CONTABILIDAD GENERAL</t>
  </si>
  <si>
    <t>105 B</t>
  </si>
  <si>
    <t>105 C</t>
  </si>
  <si>
    <t>CONTABILIDAD GERENCIAL</t>
  </si>
  <si>
    <t>305 B</t>
  </si>
  <si>
    <t>305 C</t>
  </si>
  <si>
    <t>M.C.A FRANCISCO TOTO MACHUCHO</t>
  </si>
  <si>
    <t>M.C.A. FRANCISCO TOTO MACHUCHO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</si>
</sst>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1708420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B3" zoomScale="94" zoomScaleNormal="94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3" width="7.261718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33</v>
      </c>
      <c r="M8" s="34"/>
      <c r="N8" s="34"/>
    </row>
    <row r="10" spans="1:14" x14ac:dyDescent="0.4">
      <c r="A10" s="4" t="s">
        <v>8</v>
      </c>
      <c r="B10" s="34" t="s">
        <v>46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8" t="s">
        <v>37</v>
      </c>
      <c r="B14" s="9" t="s">
        <v>21</v>
      </c>
      <c r="C14" s="9" t="s">
        <v>38</v>
      </c>
      <c r="D14" s="9" t="s">
        <v>31</v>
      </c>
      <c r="E14" s="9">
        <v>6</v>
      </c>
      <c r="F14" s="9">
        <v>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0.83</v>
      </c>
    </row>
    <row r="15" spans="1:14" s="11" customFormat="1" x14ac:dyDescent="0.4">
      <c r="A15" s="8" t="s">
        <v>39</v>
      </c>
      <c r="B15" s="9" t="s">
        <v>21</v>
      </c>
      <c r="C15" s="9" t="s">
        <v>40</v>
      </c>
      <c r="D15" s="9" t="s">
        <v>31</v>
      </c>
      <c r="E15" s="9">
        <v>26</v>
      </c>
      <c r="F15" s="9">
        <v>18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49</v>
      </c>
      <c r="N15" s="15">
        <v>0.69</v>
      </c>
    </row>
    <row r="16" spans="1:14" s="11" customFormat="1" x14ac:dyDescent="0.4">
      <c r="A16" s="8" t="s">
        <v>39</v>
      </c>
      <c r="B16" s="9" t="s">
        <v>21</v>
      </c>
      <c r="C16" s="9" t="s">
        <v>41</v>
      </c>
      <c r="D16" s="9" t="s">
        <v>31</v>
      </c>
      <c r="E16" s="9">
        <v>29</v>
      </c>
      <c r="F16" s="9">
        <v>24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8" t="s">
        <v>42</v>
      </c>
      <c r="B17" s="9" t="s">
        <v>21</v>
      </c>
      <c r="C17" s="9" t="s">
        <v>43</v>
      </c>
      <c r="D17" s="9" t="s">
        <v>31</v>
      </c>
      <c r="E17" s="9">
        <v>18</v>
      </c>
      <c r="F17" s="9">
        <v>15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0.78</v>
      </c>
    </row>
    <row r="18" spans="1:14" s="11" customFormat="1" x14ac:dyDescent="0.4">
      <c r="A18" s="8" t="s">
        <v>42</v>
      </c>
      <c r="B18" s="9" t="s">
        <v>21</v>
      </c>
      <c r="C18" s="9" t="s">
        <v>44</v>
      </c>
      <c r="D18" s="9" t="s">
        <v>31</v>
      </c>
      <c r="E18" s="9">
        <v>18</v>
      </c>
      <c r="F18" s="9">
        <v>11</v>
      </c>
      <c r="G18" s="9"/>
      <c r="H18" s="10"/>
      <c r="I18" s="9">
        <f t="shared" si="0"/>
        <v>7</v>
      </c>
      <c r="J18" s="10"/>
      <c r="K18" s="9">
        <v>0</v>
      </c>
      <c r="L18" s="10">
        <f t="shared" si="1"/>
        <v>0</v>
      </c>
      <c r="M18" s="9">
        <v>50</v>
      </c>
      <c r="N18" s="15">
        <v>0.61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73</v>
      </c>
      <c r="G28" s="17">
        <f>SUM(G14:G27)</f>
        <v>0</v>
      </c>
      <c r="H28" s="18"/>
      <c r="I28" s="17">
        <f t="shared" si="0"/>
        <v>24</v>
      </c>
      <c r="J28" s="18"/>
      <c r="K28" s="17">
        <f>SUM(K14:K27)</f>
        <v>0</v>
      </c>
      <c r="L28" s="18">
        <f t="shared" si="1"/>
        <v>0</v>
      </c>
      <c r="M28" s="17">
        <f>AVERAGE(M14:M27)</f>
        <v>57.8</v>
      </c>
      <c r="N28" s="19">
        <f>AVERAGE(N14:N27)</f>
        <v>0.748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">
        <v>45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C2" zoomScale="85" zoomScaleNormal="85" zoomScaleSheetLayoutView="100" workbookViewId="0">
      <selection activeCell="O14" sqref="O1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DERECHO FISCAL</v>
      </c>
      <c r="B14" s="9" t="s">
        <v>36</v>
      </c>
      <c r="C14" s="9" t="str">
        <f>'1'!C14</f>
        <v>405 A</v>
      </c>
      <c r="D14" s="9" t="str">
        <f>'1'!D14</f>
        <v>DLA</v>
      </c>
      <c r="E14" s="9">
        <f>'1'!E14</f>
        <v>6</v>
      </c>
      <c r="F14" s="9">
        <v>26</v>
      </c>
      <c r="G14" s="9"/>
      <c r="H14" s="10">
        <f t="shared" ref="H14:H27" si="0">F14/E14</f>
        <v>4.333333333333333</v>
      </c>
      <c r="I14" s="9">
        <f t="shared" ref="I14:I28" si="1">(E14-SUM(F14:G14))-K14</f>
        <v>-20</v>
      </c>
      <c r="J14" s="10">
        <f t="shared" ref="J14:J28" si="2">I14/E14</f>
        <v>-3.3333333333333335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4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26</v>
      </c>
      <c r="G28" s="17">
        <f>SUM(G14:G27)</f>
        <v>0</v>
      </c>
      <c r="H28" s="18">
        <f>SUM(F28:G28)/E28</f>
        <v>0.36619718309859156</v>
      </c>
      <c r="I28" s="17">
        <f t="shared" si="1"/>
        <v>45</v>
      </c>
      <c r="J28" s="18">
        <f t="shared" si="2"/>
        <v>0.63380281690140849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4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SEP 22- ENE 23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4">
      <c r="A14" s="9" t="str">
        <f>'1'!A14</f>
        <v>DERECHO FISCAL</v>
      </c>
      <c r="B14" s="9"/>
      <c r="C14" s="9" t="str">
        <f>'1'!C14</f>
        <v>405 A</v>
      </c>
      <c r="D14" s="9" t="str">
        <f>'1'!D14</f>
        <v>DLA</v>
      </c>
      <c r="E14" s="9">
        <f>'1'!E14</f>
        <v>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4">
      <c r="A15" s="9" t="str">
        <f>'1'!A15</f>
        <v>CONTABILIDAD GENERAL</v>
      </c>
      <c r="B15" s="9"/>
      <c r="C15" s="9" t="str">
        <f>'1'!C15</f>
        <v>105 B</v>
      </c>
      <c r="D15" s="9" t="str">
        <f>'1'!D15</f>
        <v>DLA</v>
      </c>
      <c r="E15" s="9">
        <f>'1'!E15</f>
        <v>26</v>
      </c>
      <c r="F15" s="9"/>
      <c r="G15" s="9"/>
      <c r="H15" s="10">
        <f t="shared" si="0"/>
        <v>0</v>
      </c>
      <c r="I15" s="9">
        <f t="shared" si="1"/>
        <v>26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4">
      <c r="A16" s="9" t="str">
        <f>'1'!A16</f>
        <v>CONTABILIDAD GENERAL</v>
      </c>
      <c r="B16" s="9"/>
      <c r="C16" s="9" t="str">
        <f>'1'!C16</f>
        <v>105 C</v>
      </c>
      <c r="D16" s="9" t="str">
        <f>'1'!D16</f>
        <v>DLA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4">
      <c r="A17" s="9" t="str">
        <f>'1'!A17</f>
        <v>CONTABILIDAD GERENCIAL</v>
      </c>
      <c r="B17" s="9"/>
      <c r="C17" s="9" t="str">
        <f>'1'!C17</f>
        <v>305 B</v>
      </c>
      <c r="D17" s="9" t="str">
        <f>'1'!D17</f>
        <v>DLA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4">
      <c r="A18" s="9" t="str">
        <f>'1'!A18</f>
        <v>CONTABILIDAD GERENCIAL</v>
      </c>
      <c r="B18" s="9"/>
      <c r="C18" s="9" t="str">
        <f>'1'!C18</f>
        <v>305 C</v>
      </c>
      <c r="D18" s="9" t="str">
        <f>'1'!D18</f>
        <v>DLA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4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4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4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4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4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4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4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4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4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4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4">
      <c r="A32" s="12"/>
    </row>
    <row r="33" spans="1:10" x14ac:dyDescent="0.4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4">
      <c r="B34" s="38"/>
      <c r="C34" s="38"/>
      <c r="D34" s="38"/>
      <c r="G34" s="34"/>
      <c r="H34" s="34"/>
      <c r="I34" s="34"/>
      <c r="J34" s="34"/>
    </row>
    <row r="35" spans="1:10" hidden="1" x14ac:dyDescent="0.4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4"/>
    <row r="37" spans="1:10" ht="45" customHeight="1" x14ac:dyDescent="0.4">
      <c r="B37" s="40" t="str">
        <f>B10</f>
        <v>M.C.A. FRANCISCO TOTO MACHUCHO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2022-10-28T19:36:32Z</dcterms:modified>
  <cp:category/>
  <cp:contentStatus/>
</cp:coreProperties>
</file>