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"/>
    </mc:Choice>
  </mc:AlternateContent>
  <bookViews>
    <workbookView xWindow="0" yWindow="0" windowWidth="19110" windowHeight="7476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4" l="1"/>
  <c r="I19" i="24"/>
  <c r="L19" i="24"/>
  <c r="N28" i="25" l="1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8" i="24"/>
  <c r="D18" i="24"/>
  <c r="I17" i="24"/>
  <c r="D17" i="24"/>
  <c r="I16" i="24"/>
  <c r="D16" i="24"/>
  <c r="A16" i="24"/>
  <c r="I15" i="24"/>
  <c r="D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7" i="22"/>
  <c r="I16" i="22"/>
  <c r="L15" i="22"/>
  <c r="I15" i="22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<sst xmlns="http://schemas.openxmlformats.org/spreadsheetml/2006/main" count="220" uniqueCount="50">
  <si>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</si>
  <si>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</si>
  <si>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</si>
  <si>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</si>
  <si>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</si>
  <si>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</si>
  <si>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</si>
  <si>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</si>
  <si>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</si>
  <si>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</si>
  <si>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</si>
  <si>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</si>
  <si>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</si>
  <si>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</si>
  <si>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</si>
  <si>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</si>
  <si>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</si>
  <si>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</si>
  <si>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</si>
  <si>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</si>
  <si>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</si>
  <si>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</si>
  <si>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</si>
  <si>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</si>
  <si>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</si>
  <si>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</si>
  <si>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</si>
  <si>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</si>
  <si>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</si>
  <si>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</si>
  <si>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</si>
  <si>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</si>
  <si>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</si>
  <si>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</si>
  <si>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</si>
  <si>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</si>
  <si>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DERECHO FISCAL</t>
  </si>
  <si>
    <t>405 A</t>
  </si>
  <si>
    <t>CONTABILIDAD GENERAL</t>
  </si>
  <si>
    <t>105 B</t>
  </si>
  <si>
    <t>105 C</t>
  </si>
  <si>
    <t>CONTABILIDAD GERENCIAL</t>
  </si>
  <si>
    <t>305 B</t>
  </si>
  <si>
    <t>305 C</t>
  </si>
  <si>
    <t>M.C.A FRANCISCO TOTO MACHUCHO</t>
  </si>
  <si>
    <t>M.C.A. FRANCISCO TOTO MACHUCHO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</si>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</sst>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28" zoomScale="94" zoomScaleNormal="94" zoomScaleSheetLayoutView="100" workbookViewId="0">
      <selection activeCell="L22" sqref="L22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33</v>
      </c>
      <c r="M8" s="29"/>
      <c r="N8" s="29"/>
    </row>
    <row r="10" spans="1:14" x14ac:dyDescent="0.4">
      <c r="A10" s="4" t="s">
        <v>8</v>
      </c>
      <c r="B10" s="29" t="s">
        <v>45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8" t="s">
        <v>36</v>
      </c>
      <c r="B14" s="9" t="s">
        <v>21</v>
      </c>
      <c r="C14" s="9" t="s">
        <v>37</v>
      </c>
      <c r="D14" s="9" t="s">
        <v>31</v>
      </c>
      <c r="E14" s="9">
        <v>6</v>
      </c>
      <c r="F14" s="9">
        <v>5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58</v>
      </c>
      <c r="N14" s="15">
        <v>0.83</v>
      </c>
    </row>
    <row r="15" spans="1:14" s="11" customFormat="1" x14ac:dyDescent="0.4">
      <c r="A15" s="8" t="s">
        <v>38</v>
      </c>
      <c r="B15" s="9" t="s">
        <v>21</v>
      </c>
      <c r="C15" s="9" t="s">
        <v>39</v>
      </c>
      <c r="D15" s="9" t="s">
        <v>31</v>
      </c>
      <c r="E15" s="9">
        <v>26</v>
      </c>
      <c r="F15" s="9">
        <v>18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49</v>
      </c>
      <c r="N15" s="15">
        <v>0.69</v>
      </c>
    </row>
    <row r="16" spans="1:14" s="11" customFormat="1" x14ac:dyDescent="0.4">
      <c r="A16" s="8" t="s">
        <v>38</v>
      </c>
      <c r="B16" s="9" t="s">
        <v>21</v>
      </c>
      <c r="C16" s="9" t="s">
        <v>40</v>
      </c>
      <c r="D16" s="9" t="s">
        <v>31</v>
      </c>
      <c r="E16" s="9">
        <v>29</v>
      </c>
      <c r="F16" s="9">
        <v>24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59</v>
      </c>
      <c r="N16" s="15">
        <v>0.83</v>
      </c>
    </row>
    <row r="17" spans="1:14" s="11" customFormat="1" x14ac:dyDescent="0.4">
      <c r="A17" s="8" t="s">
        <v>41</v>
      </c>
      <c r="B17" s="9" t="s">
        <v>21</v>
      </c>
      <c r="C17" s="9" t="s">
        <v>42</v>
      </c>
      <c r="D17" s="9" t="s">
        <v>31</v>
      </c>
      <c r="E17" s="9">
        <v>18</v>
      </c>
      <c r="F17" s="9">
        <v>15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73</v>
      </c>
      <c r="N17" s="15">
        <v>0.78</v>
      </c>
    </row>
    <row r="18" spans="1:14" s="11" customFormat="1" x14ac:dyDescent="0.4">
      <c r="A18" s="8" t="s">
        <v>41</v>
      </c>
      <c r="B18" s="9" t="s">
        <v>21</v>
      </c>
      <c r="C18" s="9" t="s">
        <v>43</v>
      </c>
      <c r="D18" s="9" t="s">
        <v>31</v>
      </c>
      <c r="E18" s="9">
        <v>18</v>
      </c>
      <c r="F18" s="9">
        <v>11</v>
      </c>
      <c r="G18" s="9"/>
      <c r="H18" s="10"/>
      <c r="I18" s="9">
        <f t="shared" si="0"/>
        <v>7</v>
      </c>
      <c r="J18" s="10"/>
      <c r="K18" s="9">
        <v>0</v>
      </c>
      <c r="L18" s="10">
        <f t="shared" si="1"/>
        <v>0</v>
      </c>
      <c r="M18" s="9">
        <v>50</v>
      </c>
      <c r="N18" s="15">
        <v>0.61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73</v>
      </c>
      <c r="G28" s="17">
        <f>SUM(G14:G27)</f>
        <v>0</v>
      </c>
      <c r="H28" s="18"/>
      <c r="I28" s="17">
        <f t="shared" si="0"/>
        <v>24</v>
      </c>
      <c r="J28" s="18"/>
      <c r="K28" s="17">
        <f>SUM(K14:K27)</f>
        <v>0</v>
      </c>
      <c r="L28" s="18">
        <f t="shared" si="1"/>
        <v>0</v>
      </c>
      <c r="M28" s="17">
        <f>AVERAGE(M14:M27)</f>
        <v>57.8</v>
      </c>
      <c r="N28" s="19">
        <f>AVERAGE(N14:N27)</f>
        <v>0.748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">
        <v>44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3" zoomScale="85" zoomScaleNormal="85" zoomScaleSheetLayoutView="100" workbookViewId="0">
      <selection activeCell="N18" sqref="N1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DERECHO FISCAL</v>
      </c>
      <c r="B14" s="9" t="s">
        <v>46</v>
      </c>
      <c r="C14" s="9" t="str">
        <f>'1'!C14</f>
        <v>405 A</v>
      </c>
      <c r="D14" s="9" t="str">
        <f>'1'!D14</f>
        <v>DLA</v>
      </c>
      <c r="E14" s="9">
        <f>'1'!E14</f>
        <v>6</v>
      </c>
      <c r="F14" s="9">
        <v>4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56</v>
      </c>
      <c r="N14" s="15">
        <v>0.67</v>
      </c>
    </row>
    <row r="15" spans="1:14" s="11" customFormat="1" x14ac:dyDescent="0.4">
      <c r="A15" s="9" t="s">
        <v>38</v>
      </c>
      <c r="B15" s="9" t="s">
        <v>46</v>
      </c>
      <c r="C15" s="9" t="s">
        <v>39</v>
      </c>
      <c r="D15" s="9" t="s">
        <v>31</v>
      </c>
      <c r="E15" s="9">
        <v>26</v>
      </c>
      <c r="F15" s="9">
        <v>23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73</v>
      </c>
      <c r="N15" s="15">
        <v>0.81</v>
      </c>
    </row>
    <row r="16" spans="1:14" s="11" customFormat="1" x14ac:dyDescent="0.4">
      <c r="A16" s="9" t="str">
        <f>'1'!A16</f>
        <v>CONTABILIDAD GENERAL</v>
      </c>
      <c r="B16" s="9" t="s">
        <v>46</v>
      </c>
      <c r="C16" s="9" t="str">
        <f>'1'!C16</f>
        <v>105 C</v>
      </c>
      <c r="D16" s="9" t="str">
        <f>'1'!D16</f>
        <v>DLA</v>
      </c>
      <c r="E16" s="9">
        <f>'1'!E16</f>
        <v>29</v>
      </c>
      <c r="F16" s="9">
        <v>25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72</v>
      </c>
      <c r="N16" s="15">
        <v>0.83</v>
      </c>
    </row>
    <row r="17" spans="1:14" s="11" customFormat="1" x14ac:dyDescent="0.4">
      <c r="A17" s="9" t="str">
        <f>'1'!A17</f>
        <v>CONTABILIDAD GERENCIAL</v>
      </c>
      <c r="B17" s="9" t="s">
        <v>46</v>
      </c>
      <c r="C17" s="9" t="str">
        <f>'1'!C17</f>
        <v>305 B</v>
      </c>
      <c r="D17" s="9" t="str">
        <f>'1'!D17</f>
        <v>DLA</v>
      </c>
      <c r="E17" s="9">
        <f>'1'!E17</f>
        <v>18</v>
      </c>
      <c r="F17" s="9">
        <v>16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71</v>
      </c>
      <c r="N17" s="15">
        <v>0.83</v>
      </c>
    </row>
    <row r="18" spans="1:14" s="11" customFormat="1" x14ac:dyDescent="0.4">
      <c r="A18" s="9" t="str">
        <f>'1'!A18</f>
        <v>CONTABILIDAD GERENCIAL</v>
      </c>
      <c r="B18" s="9" t="s">
        <v>46</v>
      </c>
      <c r="C18" s="9" t="str">
        <f>'1'!C18</f>
        <v>305 C</v>
      </c>
      <c r="D18" s="9" t="str">
        <f>'1'!D18</f>
        <v>DLA</v>
      </c>
      <c r="E18" s="9">
        <f>'1'!E18</f>
        <v>18</v>
      </c>
      <c r="F18" s="9">
        <v>15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68</v>
      </c>
      <c r="N18" s="15">
        <v>0.83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83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68</v>
      </c>
      <c r="N28" s="19">
        <f>AVERAGE(N14:N27)</f>
        <v>0.79400000000000004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9" zoomScale="85" zoomScaleNormal="85" zoomScaleSheetLayoutView="100" workbookViewId="0">
      <selection activeCell="B21" sqref="B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DERECHO FISCAL</v>
      </c>
      <c r="B14" s="9" t="s">
        <v>47</v>
      </c>
      <c r="C14" s="9" t="str">
        <f>'1'!C14</f>
        <v>405 A</v>
      </c>
      <c r="D14" s="9" t="str">
        <f>'1'!D14</f>
        <v>DLA</v>
      </c>
      <c r="E14" s="9">
        <f>'1'!E14</f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0.67</v>
      </c>
    </row>
    <row r="15" spans="1:14" s="11" customFormat="1" x14ac:dyDescent="0.4">
      <c r="A15" s="9" t="str">
        <f>'1'!A15</f>
        <v>CONTABILIDAD GENERAL</v>
      </c>
      <c r="B15" s="9" t="s">
        <v>47</v>
      </c>
      <c r="C15" s="9" t="str">
        <f>'1'!C15</f>
        <v>105 B</v>
      </c>
      <c r="D15" s="9" t="str">
        <f>'1'!D15</f>
        <v>DLA</v>
      </c>
      <c r="E15" s="9">
        <f>'1'!E15</f>
        <v>26</v>
      </c>
      <c r="F15" s="9">
        <v>22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63</v>
      </c>
      <c r="N15" s="15">
        <v>0.85</v>
      </c>
    </row>
    <row r="16" spans="1:14" s="11" customFormat="1" x14ac:dyDescent="0.4">
      <c r="A16" s="9" t="str">
        <f>'1'!A16</f>
        <v>CONTABILIDAD GENERAL</v>
      </c>
      <c r="B16" s="9" t="s">
        <v>47</v>
      </c>
      <c r="C16" s="9" t="str">
        <f>'1'!C16</f>
        <v>105 C</v>
      </c>
      <c r="D16" s="9" t="str">
        <f>'1'!D16</f>
        <v>DLA</v>
      </c>
      <c r="E16" s="9">
        <f>'1'!E16</f>
        <v>29</v>
      </c>
      <c r="F16" s="9">
        <v>26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65</v>
      </c>
      <c r="N16" s="15">
        <v>0.9</v>
      </c>
    </row>
    <row r="17" spans="1:14" s="11" customFormat="1" x14ac:dyDescent="0.4">
      <c r="A17" s="9" t="str">
        <f>'1'!A17</f>
        <v>CONTABILIDAD GERENCIAL</v>
      </c>
      <c r="B17" s="9" t="s">
        <v>47</v>
      </c>
      <c r="C17" s="9" t="str">
        <f>'1'!C17</f>
        <v>305 B</v>
      </c>
      <c r="D17" s="9" t="str">
        <f>'1'!D17</f>
        <v>DLA</v>
      </c>
      <c r="E17" s="9">
        <f>'1'!E17</f>
        <v>18</v>
      </c>
      <c r="F17" s="9">
        <v>17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75</v>
      </c>
      <c r="N17" s="15">
        <v>0.89</v>
      </c>
    </row>
    <row r="18" spans="1:14" s="11" customFormat="1" x14ac:dyDescent="0.4">
      <c r="A18" s="9" t="str">
        <f>'1'!A18</f>
        <v>CONTABILIDAD GERENCIAL</v>
      </c>
      <c r="B18" s="9" t="s">
        <v>47</v>
      </c>
      <c r="C18" s="9" t="str">
        <f>'1'!C18</f>
        <v>305 C</v>
      </c>
      <c r="D18" s="9" t="str">
        <f>'1'!D18</f>
        <v>DLA</v>
      </c>
      <c r="E18" s="9">
        <f>'1'!E18</f>
        <v>18</v>
      </c>
      <c r="F18" s="9">
        <v>16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69</v>
      </c>
      <c r="N18" s="15">
        <v>0.89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87</v>
      </c>
      <c r="G28" s="17">
        <f>SUM(G14:G27)</f>
        <v>0</v>
      </c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69.599999999999994</v>
      </c>
      <c r="N28" s="19">
        <f>AVERAGE(N14:N27)</f>
        <v>0.84000000000000008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P16" sqref="P16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DERECHO FISCAL</v>
      </c>
      <c r="B14" s="9" t="s">
        <v>48</v>
      </c>
      <c r="C14" s="9" t="str">
        <f>'1'!C14</f>
        <v>405 A</v>
      </c>
      <c r="D14" s="9" t="str">
        <f>'1'!D14</f>
        <v>DLA</v>
      </c>
      <c r="E14" s="9">
        <f>'1'!E14</f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82</v>
      </c>
      <c r="N14" s="15">
        <v>0.67</v>
      </c>
    </row>
    <row r="15" spans="1:14" s="11" customFormat="1" x14ac:dyDescent="0.4">
      <c r="A15" s="9" t="s">
        <v>36</v>
      </c>
      <c r="B15" s="9" t="s">
        <v>49</v>
      </c>
      <c r="C15" s="9" t="s">
        <v>37</v>
      </c>
      <c r="D15" s="9" t="str">
        <f>'1'!D15</f>
        <v>DLA</v>
      </c>
      <c r="E15" s="9">
        <v>6</v>
      </c>
      <c r="F15" s="9">
        <v>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0.5</v>
      </c>
    </row>
    <row r="16" spans="1:14" s="11" customFormat="1" x14ac:dyDescent="0.4">
      <c r="A16" s="9" t="str">
        <f>'1'!A16</f>
        <v>CONTABILIDAD GENERAL</v>
      </c>
      <c r="B16" s="9" t="s">
        <v>48</v>
      </c>
      <c r="C16" s="9" t="s">
        <v>39</v>
      </c>
      <c r="D16" s="9" t="str">
        <f>'1'!D16</f>
        <v>DLA</v>
      </c>
      <c r="E16" s="9">
        <v>26</v>
      </c>
      <c r="F16" s="9">
        <v>19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60</v>
      </c>
      <c r="N16" s="15">
        <v>0.73</v>
      </c>
    </row>
    <row r="17" spans="1:14" s="11" customFormat="1" x14ac:dyDescent="0.4">
      <c r="A17" s="9" t="s">
        <v>38</v>
      </c>
      <c r="B17" s="9" t="s">
        <v>49</v>
      </c>
      <c r="C17" s="9" t="s">
        <v>39</v>
      </c>
      <c r="D17" s="9" t="str">
        <f>'1'!D17</f>
        <v>DLA</v>
      </c>
      <c r="E17" s="9">
        <v>26</v>
      </c>
      <c r="F17" s="9">
        <v>19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56</v>
      </c>
      <c r="N17" s="15">
        <v>0.73</v>
      </c>
    </row>
    <row r="18" spans="1:14" s="11" customFormat="1" x14ac:dyDescent="0.4">
      <c r="A18" s="9" t="s">
        <v>38</v>
      </c>
      <c r="B18" s="9" t="s">
        <v>48</v>
      </c>
      <c r="C18" s="9" t="s">
        <v>40</v>
      </c>
      <c r="D18" s="9" t="str">
        <f>'1'!D18</f>
        <v>DLA</v>
      </c>
      <c r="E18" s="9">
        <v>29</v>
      </c>
      <c r="F18" s="9">
        <v>25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68</v>
      </c>
      <c r="N18" s="15">
        <v>0.86</v>
      </c>
    </row>
    <row r="19" spans="1:14" s="11" customFormat="1" x14ac:dyDescent="0.4">
      <c r="A19" s="9" t="s">
        <v>38</v>
      </c>
      <c r="B19" s="9" t="s">
        <v>49</v>
      </c>
      <c r="C19" s="9" t="s">
        <v>40</v>
      </c>
      <c r="D19" s="9" t="s">
        <v>31</v>
      </c>
      <c r="E19" s="9">
        <v>29</v>
      </c>
      <c r="F19" s="9">
        <v>25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74</v>
      </c>
      <c r="N19" s="15">
        <v>0.83</v>
      </c>
    </row>
    <row r="20" spans="1:14" s="11" customFormat="1" x14ac:dyDescent="0.4">
      <c r="A20" s="9" t="s">
        <v>41</v>
      </c>
      <c r="B20" s="9" t="s">
        <v>48</v>
      </c>
      <c r="C20" s="9" t="s">
        <v>42</v>
      </c>
      <c r="D20" s="9" t="s">
        <v>31</v>
      </c>
      <c r="E20" s="9">
        <v>18</v>
      </c>
      <c r="F20" s="9">
        <v>17</v>
      </c>
      <c r="G20" s="9"/>
      <c r="H20" s="10"/>
      <c r="I20" s="9">
        <v>1</v>
      </c>
      <c r="J20" s="10"/>
      <c r="K20" s="9">
        <v>0</v>
      </c>
      <c r="L20" s="10">
        <f t="shared" si="1"/>
        <v>0</v>
      </c>
      <c r="M20" s="9">
        <v>77</v>
      </c>
      <c r="N20" s="15">
        <v>0.89</v>
      </c>
    </row>
    <row r="21" spans="1:14" s="11" customFormat="1" x14ac:dyDescent="0.4">
      <c r="A21" s="9" t="s">
        <v>41</v>
      </c>
      <c r="B21" s="9" t="s">
        <v>48</v>
      </c>
      <c r="C21" s="9" t="s">
        <v>43</v>
      </c>
      <c r="D21" s="9" t="s">
        <v>31</v>
      </c>
      <c r="E21" s="9">
        <v>18</v>
      </c>
      <c r="F21" s="9">
        <v>18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81</v>
      </c>
      <c r="N21" s="15">
        <v>0.61</v>
      </c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135</v>
      </c>
      <c r="G28" s="17">
        <f>SUM(G14:G27)</f>
        <v>0</v>
      </c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71.75</v>
      </c>
      <c r="N28" s="19">
        <f>AVERAGE(N14:N27)</f>
        <v>0.72749999999999992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M22" sqref="M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DERECHO FISCAL</v>
      </c>
      <c r="B14" s="9"/>
      <c r="C14" s="9" t="str">
        <f>'1'!C14</f>
        <v>405 A</v>
      </c>
      <c r="D14" s="9" t="str">
        <f>'1'!D14</f>
        <v>DLA</v>
      </c>
      <c r="E14" s="9">
        <f>'1'!E14</f>
        <v>6</v>
      </c>
      <c r="F14" s="9">
        <v>5</v>
      </c>
      <c r="G14" s="9">
        <v>1</v>
      </c>
      <c r="H14" s="10">
        <f t="shared" ref="H14:H18" si="0">F14/E14</f>
        <v>0.83333333333333337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76</v>
      </c>
      <c r="N14" s="15">
        <v>0.67</v>
      </c>
    </row>
    <row r="15" spans="1:14" s="11" customFormat="1" x14ac:dyDescent="0.4">
      <c r="A15" s="9" t="str">
        <f>'1'!A15</f>
        <v>CONTABILIDAD GENERAL</v>
      </c>
      <c r="B15" s="9"/>
      <c r="C15" s="9" t="str">
        <f>'1'!C15</f>
        <v>105 B</v>
      </c>
      <c r="D15" s="9" t="str">
        <f>'1'!D15</f>
        <v>DLA</v>
      </c>
      <c r="E15" s="9">
        <f>'1'!E15</f>
        <v>26</v>
      </c>
      <c r="F15" s="9">
        <v>15</v>
      </c>
      <c r="G15" s="9">
        <v>8</v>
      </c>
      <c r="H15" s="10">
        <f t="shared" si="0"/>
        <v>0.57692307692307687</v>
      </c>
      <c r="I15" s="9">
        <f t="shared" si="1"/>
        <v>3</v>
      </c>
      <c r="J15" s="10">
        <f t="shared" si="2"/>
        <v>0.11538461538461539</v>
      </c>
      <c r="K15" s="9">
        <v>0</v>
      </c>
      <c r="L15" s="10">
        <f t="shared" si="3"/>
        <v>0</v>
      </c>
      <c r="M15" s="9">
        <v>67</v>
      </c>
      <c r="N15" s="15">
        <v>0.88</v>
      </c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29</v>
      </c>
      <c r="F16" s="9">
        <v>22</v>
      </c>
      <c r="G16" s="9">
        <v>5</v>
      </c>
      <c r="H16" s="10">
        <f t="shared" si="0"/>
        <v>0.75862068965517238</v>
      </c>
      <c r="I16" s="9">
        <f t="shared" si="1"/>
        <v>2</v>
      </c>
      <c r="J16" s="10">
        <f t="shared" si="2"/>
        <v>6.8965517241379309E-2</v>
      </c>
      <c r="K16" s="9">
        <v>0</v>
      </c>
      <c r="L16" s="10">
        <f t="shared" si="3"/>
        <v>0</v>
      </c>
      <c r="M16" s="9">
        <v>72</v>
      </c>
      <c r="N16" s="15">
        <v>0.86</v>
      </c>
    </row>
    <row r="17" spans="1:14" s="11" customFormat="1" x14ac:dyDescent="0.4">
      <c r="A17" s="9" t="str">
        <f>'1'!A17</f>
        <v>CONTABILIDAD GERENCIAL</v>
      </c>
      <c r="B17" s="9"/>
      <c r="C17" s="9" t="str">
        <f>'1'!C17</f>
        <v>305 B</v>
      </c>
      <c r="D17" s="9" t="str">
        <f>'1'!D17</f>
        <v>DLA</v>
      </c>
      <c r="E17" s="9">
        <f>'1'!E17</f>
        <v>18</v>
      </c>
      <c r="F17" s="9">
        <v>14</v>
      </c>
      <c r="G17" s="9">
        <v>4</v>
      </c>
      <c r="H17" s="10">
        <f t="shared" si="0"/>
        <v>0.77777777777777779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81</v>
      </c>
      <c r="N17" s="15">
        <v>0.67</v>
      </c>
    </row>
    <row r="18" spans="1:14" s="11" customFormat="1" x14ac:dyDescent="0.4">
      <c r="A18" s="9" t="str">
        <f>'1'!A18</f>
        <v>CONTABILIDAD GERENCIAL</v>
      </c>
      <c r="B18" s="9"/>
      <c r="C18" s="9" t="str">
        <f>'1'!C18</f>
        <v>305 C</v>
      </c>
      <c r="D18" s="9" t="str">
        <f>'1'!D18</f>
        <v>DLA</v>
      </c>
      <c r="E18" s="9">
        <f>'1'!E18</f>
        <v>18</v>
      </c>
      <c r="F18" s="9">
        <v>10</v>
      </c>
      <c r="G18" s="9">
        <v>8</v>
      </c>
      <c r="H18" s="10">
        <f t="shared" si="0"/>
        <v>0.55555555555555558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79</v>
      </c>
      <c r="N18" s="15">
        <v>0.61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66</v>
      </c>
      <c r="G28" s="17">
        <f>SUM(G14:G27)</f>
        <v>26</v>
      </c>
      <c r="H28" s="18">
        <f>SUM(F28:G28)/E28</f>
        <v>0.94845360824742264</v>
      </c>
      <c r="I28" s="17">
        <f t="shared" si="1"/>
        <v>5</v>
      </c>
      <c r="J28" s="18">
        <f t="shared" si="2"/>
        <v>5.1546391752577317E-2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0.73799999999999999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2023-01-15T17:59:28Z</dcterms:modified>
  <cp:category/>
  <cp:contentStatus/>
</cp:coreProperties>
</file>